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840" yWindow="1620" windowWidth="11160" windowHeight="6075" activeTab="5"/>
  </bookViews>
  <sheets>
    <sheet name="prime" sheetId="3" r:id="rId1"/>
    <sheet name="soins" sheetId="2" r:id="rId2"/>
    <sheet name="vente" sheetId="1" r:id="rId3"/>
    <sheet name="bachelier" sheetId="6" r:id="rId4"/>
    <sheet name="population" sheetId="8" r:id="rId5"/>
    <sheet name="bac géné" sheetId="41696" r:id="rId6"/>
    <sheet name="bac lettre" sheetId="28" r:id="rId7"/>
  </sheets>
  <definedNames>
    <definedName name="AGE">#REF!</definedName>
    <definedName name="_xlnm.Database">#REF!</definedName>
    <definedName name="BD">#REF!</definedName>
    <definedName name="BENEFICE">#REF!</definedName>
    <definedName name="CERISES">#REF!</definedName>
    <definedName name="critére4">#REF!</definedName>
    <definedName name="criteres_1">#REF!</definedName>
    <definedName name="criteres_2">#REF!</definedName>
    <definedName name="criteres_3">#REF!</definedName>
    <definedName name="criteres_4">#REF!</definedName>
    <definedName name="HAUTEUR">#REF!</definedName>
    <definedName name="PPPP">#REF!</definedName>
    <definedName name="RENDEMENT">#REF!</definedName>
  </definedNames>
  <calcPr calcId="125725"/>
</workbook>
</file>

<file path=xl/calcChain.xml><?xml version="1.0" encoding="utf-8"?>
<calcChain xmlns="http://schemas.openxmlformats.org/spreadsheetml/2006/main">
  <c r="E4" i="4169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"/>
  <c r="F18" i="8"/>
  <c r="F17"/>
  <c r="F16"/>
  <c r="F15"/>
  <c r="J13"/>
  <c r="H13"/>
  <c r="F13"/>
  <c r="D13"/>
  <c r="B13"/>
  <c r="J6"/>
  <c r="J7"/>
  <c r="J8"/>
  <c r="J9"/>
  <c r="J10"/>
  <c r="J11"/>
  <c r="J5"/>
  <c r="I6"/>
  <c r="I7"/>
  <c r="I8"/>
  <c r="I9"/>
  <c r="I10"/>
  <c r="I11"/>
  <c r="I5"/>
  <c r="G6"/>
  <c r="G7"/>
  <c r="G8"/>
  <c r="G9"/>
  <c r="G10"/>
  <c r="G11"/>
  <c r="G5"/>
  <c r="G12" s="1"/>
  <c r="E6"/>
  <c r="E7"/>
  <c r="E8"/>
  <c r="E9"/>
  <c r="E10"/>
  <c r="E11"/>
  <c r="E5"/>
  <c r="D12"/>
  <c r="E12"/>
  <c r="F12"/>
  <c r="H12"/>
  <c r="I12"/>
  <c r="J12"/>
  <c r="K6" s="1"/>
  <c r="C6"/>
  <c r="C7"/>
  <c r="C8"/>
  <c r="C9"/>
  <c r="C10"/>
  <c r="C11"/>
  <c r="C5"/>
  <c r="C12" s="1"/>
  <c r="B12"/>
  <c r="K7"/>
  <c r="K8"/>
  <c r="K9"/>
  <c r="K10"/>
  <c r="K11"/>
  <c r="K5"/>
  <c r="C14" i="6"/>
  <c r="D14"/>
  <c r="B14"/>
  <c r="C12"/>
  <c r="D12"/>
  <c r="B12"/>
  <c r="C8"/>
  <c r="D8"/>
  <c r="B8"/>
  <c r="C10" i="1"/>
  <c r="D10"/>
  <c r="E10"/>
  <c r="B10"/>
  <c r="C9"/>
  <c r="D9"/>
  <c r="E9"/>
  <c r="B9"/>
  <c r="G6"/>
  <c r="G7"/>
  <c r="G8"/>
  <c r="G5"/>
  <c r="F6"/>
  <c r="F7"/>
  <c r="F8"/>
  <c r="F5"/>
  <c r="G14" i="3"/>
  <c r="G10"/>
  <c r="G11"/>
  <c r="G12"/>
  <c r="G13"/>
  <c r="G9"/>
  <c r="F14"/>
  <c r="F10" s="1"/>
  <c r="F11"/>
  <c r="F12"/>
  <c r="F13"/>
  <c r="F9"/>
  <c r="E10"/>
  <c r="E11"/>
  <c r="E12"/>
  <c r="E13"/>
  <c r="E9"/>
  <c r="D14"/>
  <c r="D10"/>
  <c r="D11"/>
  <c r="D12"/>
  <c r="D13"/>
  <c r="D9"/>
  <c r="D6" i="28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K12" i="8" l="1"/>
</calcChain>
</file>

<file path=xl/sharedStrings.xml><?xml version="1.0" encoding="utf-8"?>
<sst xmlns="http://schemas.openxmlformats.org/spreadsheetml/2006/main" count="118" uniqueCount="102">
  <si>
    <t>REPARTITION DES PRIMES</t>
  </si>
  <si>
    <t>Total de la prime</t>
  </si>
  <si>
    <t>Fixe</t>
  </si>
  <si>
    <t>Nom</t>
  </si>
  <si>
    <t>CA Sem 1</t>
  </si>
  <si>
    <t>CA Sem 2</t>
  </si>
  <si>
    <t xml:space="preserve"> CA Total</t>
  </si>
  <si>
    <t>%</t>
  </si>
  <si>
    <t>Montant prime</t>
  </si>
  <si>
    <t>Dupont</t>
  </si>
  <si>
    <t>Martin</t>
  </si>
  <si>
    <t>Durand</t>
  </si>
  <si>
    <t>Terrand</t>
  </si>
  <si>
    <t>Vallet</t>
  </si>
  <si>
    <t>TOTAL</t>
  </si>
  <si>
    <t>Salaire Total</t>
  </si>
  <si>
    <t>A FAIRE</t>
  </si>
  <si>
    <t>Population</t>
  </si>
  <si>
    <t>Tranche d'âge</t>
  </si>
  <si>
    <t>Célibataire</t>
  </si>
  <si>
    <t>Marié</t>
  </si>
  <si>
    <t>Divorcé</t>
  </si>
  <si>
    <t>Total</t>
  </si>
  <si>
    <t>15 - 24 ans</t>
  </si>
  <si>
    <t>25 - 34 ans</t>
  </si>
  <si>
    <t>35 - 44 ans</t>
  </si>
  <si>
    <t>45 - 54 ans</t>
  </si>
  <si>
    <t>55 - 64 ans</t>
  </si>
  <si>
    <t>65 - 74 ans</t>
  </si>
  <si>
    <t>&gt;= 75 ans</t>
  </si>
  <si>
    <t>Pourcentage</t>
  </si>
  <si>
    <t>Nombre de français âgés de 15 ans ou plus :</t>
  </si>
  <si>
    <t>Nombre de français âgés de 35 ans ou plus :</t>
  </si>
  <si>
    <t>Nombre de français dont l'age est compris entre 35 et 64 ans :</t>
  </si>
  <si>
    <t>Nombre de français &lt; 25 ans et &gt;65 ans :</t>
  </si>
  <si>
    <t>Représenter graphiquement la répartition des individus par tranche d'âge.</t>
  </si>
  <si>
    <t>SERIES</t>
  </si>
  <si>
    <t>Série A Lettres</t>
  </si>
  <si>
    <t>Série B Economique et Sociale</t>
  </si>
  <si>
    <t>Série C Maths et Sciences physiques</t>
  </si>
  <si>
    <t>Série D Série Maths et Sciences de la nature</t>
  </si>
  <si>
    <t>et Série D Sciences Agro. et techniques</t>
  </si>
  <si>
    <t>Serie E Sciences et techniques expérimentales</t>
  </si>
  <si>
    <t>TOTAL BACCALAUREAT GENERAL</t>
  </si>
  <si>
    <t>Série F</t>
  </si>
  <si>
    <t>Série G</t>
  </si>
  <si>
    <t>Série H techniques informatiques</t>
  </si>
  <si>
    <t>TOTAL BACCALAUREAT TECHNIQUE</t>
  </si>
  <si>
    <t>TOTAL GENERAL</t>
  </si>
  <si>
    <t>Représenter à l'aide d'un graphique "barre : barres groupées avec effet 3D" l'évolution des bacheliers série B entre 1990 et 1992</t>
  </si>
  <si>
    <t>Faire afficher les effectifs respectifs sur chacunes des barres.</t>
  </si>
  <si>
    <t>Personnaliser votre graphique.</t>
  </si>
  <si>
    <t>Représenter graphiquement la répartition des individus par situation.</t>
  </si>
  <si>
    <t>Représenter à l'aide d'un graphique "courbe " l'évolution des bacheliers série A entre 1990 et 1992</t>
  </si>
  <si>
    <t>Garçons</t>
  </si>
  <si>
    <t>Filles</t>
  </si>
  <si>
    <t>Ensemble</t>
  </si>
  <si>
    <t>Evolution du baccalauréat littéraire (France Métropolitaine)</t>
  </si>
  <si>
    <t>Année</t>
  </si>
  <si>
    <t>Taux réussite</t>
  </si>
  <si>
    <t xml:space="preserve">PROPORTION DE BACHELIERS DANS UNE GENERATION </t>
  </si>
  <si>
    <t xml:space="preserve">Année </t>
  </si>
  <si>
    <t xml:space="preserve">Général </t>
  </si>
  <si>
    <t xml:space="preserve">Technologique </t>
  </si>
  <si>
    <t xml:space="preserve">Professionnel </t>
  </si>
  <si>
    <t xml:space="preserve">TOTAL </t>
  </si>
  <si>
    <t>Montrer à l'aide d'un graphique "aire" la proportion de bacheliers dans une génération.</t>
  </si>
  <si>
    <t>(faire apparaître les 3 types de bacc)</t>
  </si>
  <si>
    <t>SECTEURS</t>
  </si>
  <si>
    <t>TRIM 1</t>
  </si>
  <si>
    <t>TRIM 2</t>
  </si>
  <si>
    <t>TRIM 3</t>
  </si>
  <si>
    <t>TRIM 4</t>
  </si>
  <si>
    <t>MOYENNE</t>
  </si>
  <si>
    <t>NORD</t>
  </si>
  <si>
    <t>SUD</t>
  </si>
  <si>
    <t>EST</t>
  </si>
  <si>
    <t>OUEST</t>
  </si>
  <si>
    <t>Baccalauréat Professionnel</t>
  </si>
  <si>
    <t>service en institut de beautée</t>
  </si>
  <si>
    <t>soin visage</t>
  </si>
  <si>
    <t>soin cheveux</t>
  </si>
  <si>
    <t>séance UV211</t>
  </si>
  <si>
    <t>soin Balnéo</t>
  </si>
  <si>
    <t>soins</t>
  </si>
  <si>
    <t>nbre client</t>
  </si>
  <si>
    <t>soin à domicile</t>
  </si>
  <si>
    <t>CHIFFRE D'AFFAIRES</t>
  </si>
  <si>
    <t xml:space="preserve"> - calculer le CA Total par salarié</t>
  </si>
  <si>
    <t xml:space="preserve"> - calculer la somme du CA Total</t>
  </si>
  <si>
    <t xml:space="preserve"> - calculer la répartition du CA Total par Salarié</t>
  </si>
  <si>
    <t xml:space="preserve"> - répartir les 4000€ de prime (cellule B4) entre les cinq salariés en fonction du % du CA réalisé</t>
  </si>
  <si>
    <t xml:space="preserve"> - calculer le salaire total qui est la somme du salaire fixe (cellule B5) et du montant de la prime</t>
  </si>
  <si>
    <t xml:space="preserve"> - présenter à l'aide d'un graphique la répartition de la prime</t>
  </si>
  <si>
    <t xml:space="preserve"> - effectuer les calculs</t>
  </si>
  <si>
    <t xml:space="preserve"> - présenter à l'aide d'un graphique "aire" le chiffre d'affaires sur l'année</t>
  </si>
  <si>
    <t>Effectuer les calculs</t>
  </si>
  <si>
    <t>Effectuer les calculs (cellules jaunes)</t>
  </si>
  <si>
    <t>Montrer à l'aide d'un graphique "aire" le nombre de reçus au bac littéraire par sexe</t>
  </si>
  <si>
    <t xml:space="preserve"> - appliquer le format séparateur de millier aux chiffres</t>
  </si>
  <si>
    <t>Veuf</t>
  </si>
  <si>
    <t xml:space="preserve"> - présenter à l'aide d'un graphique "histogramme" le nombre de clients par type de soin</t>
  </si>
</sst>
</file>

<file path=xl/styles.xml><?xml version="1.0" encoding="utf-8"?>
<styleSheet xmlns="http://schemas.openxmlformats.org/spreadsheetml/2006/main">
  <numFmts count="4">
    <numFmt numFmtId="164" formatCode="_-* #,##0.00\ _F_-;\-* #,##0.00\ _F_-;_-* &quot;-&quot;??\ _F_-;_-@_-"/>
    <numFmt numFmtId="165" formatCode="_-* #,##0.0\ _F_-;\-* #,##0.0\ _F_-;_-* &quot;-&quot;??\ _F_-;_-@_-"/>
    <numFmt numFmtId="166" formatCode="_-* #,##0\ _F_-;\-* #,##0\ _F_-;_-* &quot;-&quot;??\ _F_-;_-@_-"/>
    <numFmt numFmtId="167" formatCode="#,##0\ _F"/>
  </numFmts>
  <fonts count="2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1"/>
      <name val="TimesNewRoman,Bold"/>
    </font>
    <font>
      <sz val="11"/>
      <name val="Times New Roman"/>
      <family val="1"/>
    </font>
    <font>
      <b/>
      <sz val="14"/>
      <name val="TimesNewRoman,Bold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5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 applyAlignment="1"/>
    <xf numFmtId="3" fontId="5" fillId="0" borderId="5" xfId="0" applyNumberFormat="1" applyFont="1" applyBorder="1" applyAlignment="1"/>
    <xf numFmtId="0" fontId="5" fillId="0" borderId="0" xfId="0" applyFont="1" applyAlignment="1"/>
    <xf numFmtId="0" fontId="5" fillId="0" borderId="6" xfId="0" applyFont="1" applyBorder="1" applyAlignment="1"/>
    <xf numFmtId="3" fontId="5" fillId="0" borderId="7" xfId="0" applyNumberFormat="1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6" fontId="5" fillId="0" borderId="0" xfId="1" applyNumberFormat="1" applyFont="1" applyBorder="1" applyAlignment="1"/>
    <xf numFmtId="166" fontId="5" fillId="0" borderId="11" xfId="1" applyNumberFormat="1" applyFont="1" applyBorder="1" applyAlignment="1"/>
    <xf numFmtId="4" fontId="5" fillId="0" borderId="2" xfId="0" applyNumberFormat="1" applyFont="1" applyBorder="1" applyAlignment="1"/>
    <xf numFmtId="0" fontId="8" fillId="0" borderId="0" xfId="0" applyFont="1"/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6" fontId="0" fillId="0" borderId="0" xfId="0" applyNumberFormat="1" applyFill="1"/>
    <xf numFmtId="0" fontId="1" fillId="0" borderId="20" xfId="0" applyFont="1" applyBorder="1" applyAlignment="1">
      <alignment horizontal="center"/>
    </xf>
    <xf numFmtId="0" fontId="9" fillId="0" borderId="16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10" fontId="10" fillId="0" borderId="25" xfId="0" applyNumberFormat="1" applyFont="1" applyBorder="1" applyAlignment="1">
      <alignment horizontal="left" vertical="top" wrapText="1"/>
    </xf>
    <xf numFmtId="0" fontId="11" fillId="0" borderId="0" xfId="0" applyFont="1"/>
    <xf numFmtId="3" fontId="0" fillId="0" borderId="0" xfId="0" applyNumberFormat="1"/>
    <xf numFmtId="0" fontId="13" fillId="4" borderId="26" xfId="0" applyFont="1" applyFill="1" applyBorder="1" applyAlignment="1">
      <alignment horizontal="center" wrapText="1"/>
    </xf>
    <xf numFmtId="0" fontId="13" fillId="4" borderId="27" xfId="0" applyFont="1" applyFill="1" applyBorder="1" applyAlignment="1">
      <alignment horizontal="center" wrapText="1"/>
    </xf>
    <xf numFmtId="0" fontId="13" fillId="4" borderId="28" xfId="0" applyFont="1" applyFill="1" applyBorder="1" applyAlignment="1">
      <alignment horizontal="center" wrapText="1"/>
    </xf>
    <xf numFmtId="0" fontId="12" fillId="0" borderId="29" xfId="0" applyFont="1" applyBorder="1" applyAlignment="1">
      <alignment horizontal="right" wrapText="1"/>
    </xf>
    <xf numFmtId="0" fontId="13" fillId="4" borderId="30" xfId="0" applyFont="1" applyFill="1" applyBorder="1" applyAlignment="1">
      <alignment horizontal="center" wrapText="1"/>
    </xf>
    <xf numFmtId="0" fontId="12" fillId="0" borderId="31" xfId="0" applyFont="1" applyBorder="1" applyAlignment="1">
      <alignment horizontal="right" wrapText="1"/>
    </xf>
    <xf numFmtId="0" fontId="12" fillId="0" borderId="0" xfId="0" applyFont="1" applyAlignment="1">
      <alignment horizontal="justify"/>
    </xf>
    <xf numFmtId="0" fontId="6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/>
    <xf numFmtId="0" fontId="16" fillId="3" borderId="16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1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0" fillId="0" borderId="0" xfId="0" applyFill="1"/>
    <xf numFmtId="0" fontId="18" fillId="0" borderId="20" xfId="0" applyFont="1" applyBorder="1" applyAlignment="1">
      <alignment horizontal="center"/>
    </xf>
    <xf numFmtId="0" fontId="19" fillId="0" borderId="0" xfId="0" applyFont="1"/>
    <xf numFmtId="0" fontId="19" fillId="0" borderId="21" xfId="0" applyFont="1" applyBorder="1"/>
    <xf numFmtId="167" fontId="19" fillId="0" borderId="21" xfId="0" applyNumberFormat="1" applyFont="1" applyBorder="1"/>
    <xf numFmtId="0" fontId="18" fillId="0" borderId="21" xfId="0" applyFont="1" applyBorder="1"/>
    <xf numFmtId="0" fontId="18" fillId="0" borderId="22" xfId="0" applyFont="1" applyBorder="1"/>
    <xf numFmtId="167" fontId="18" fillId="0" borderId="22" xfId="0" applyNumberFormat="1" applyFont="1" applyBorder="1"/>
    <xf numFmtId="0" fontId="7" fillId="5" borderId="0" xfId="0" applyFont="1" applyFill="1"/>
    <xf numFmtId="0" fontId="0" fillId="5" borderId="0" xfId="0" applyFill="1"/>
    <xf numFmtId="0" fontId="0" fillId="5" borderId="0" xfId="0" applyFont="1" applyFill="1" applyBorder="1" applyAlignment="1">
      <alignment vertical="center"/>
    </xf>
    <xf numFmtId="0" fontId="5" fillId="5" borderId="0" xfId="0" applyFont="1" applyFill="1"/>
    <xf numFmtId="0" fontId="2" fillId="5" borderId="0" xfId="0" applyFont="1" applyFill="1"/>
    <xf numFmtId="0" fontId="1" fillId="5" borderId="0" xfId="0" applyFont="1" applyFill="1"/>
    <xf numFmtId="0" fontId="20" fillId="5" borderId="0" xfId="0" applyFont="1" applyFill="1"/>
    <xf numFmtId="0" fontId="1" fillId="0" borderId="0" xfId="0" applyFont="1" applyFill="1"/>
    <xf numFmtId="0" fontId="2" fillId="5" borderId="0" xfId="0" applyFont="1" applyFill="1" applyBorder="1"/>
    <xf numFmtId="0" fontId="20" fillId="5" borderId="0" xfId="0" applyFont="1" applyFill="1" applyBorder="1" applyAlignment="1"/>
    <xf numFmtId="0" fontId="5" fillId="0" borderId="2" xfId="3" applyNumberFormat="1" applyFont="1" applyBorder="1" applyAlignment="1"/>
    <xf numFmtId="0" fontId="20" fillId="5" borderId="0" xfId="2" applyFont="1" applyFill="1" applyBorder="1" applyAlignment="1">
      <alignment horizontal="center" vertical="center"/>
    </xf>
    <xf numFmtId="0" fontId="18" fillId="5" borderId="0" xfId="0" applyFont="1" applyFill="1" applyBorder="1"/>
    <xf numFmtId="0" fontId="3" fillId="5" borderId="0" xfId="0" applyFont="1" applyFill="1"/>
    <xf numFmtId="0" fontId="19" fillId="5" borderId="0" xfId="0" applyFont="1" applyFill="1"/>
    <xf numFmtId="0" fontId="3" fillId="5" borderId="0" xfId="0" applyFont="1" applyFill="1" applyBorder="1"/>
    <xf numFmtId="0" fontId="19" fillId="5" borderId="0" xfId="0" applyFont="1" applyFill="1" applyBorder="1"/>
    <xf numFmtId="0" fontId="2" fillId="0" borderId="16" xfId="1" applyNumberFormat="1" applyBorder="1" applyAlignment="1">
      <alignment horizontal="right" vertical="center"/>
    </xf>
    <xf numFmtId="0" fontId="2" fillId="2" borderId="16" xfId="1" applyNumberFormat="1" applyFill="1" applyBorder="1" applyAlignment="1">
      <alignment horizontal="right" vertical="center"/>
    </xf>
    <xf numFmtId="0" fontId="0" fillId="0" borderId="18" xfId="0" applyNumberFormat="1" applyBorder="1" applyAlignment="1">
      <alignment horizontal="right" vertical="center"/>
    </xf>
    <xf numFmtId="0" fontId="0" fillId="0" borderId="19" xfId="0" applyNumberFormat="1" applyBorder="1" applyAlignment="1">
      <alignment horizontal="right" vertical="center"/>
    </xf>
    <xf numFmtId="0" fontId="12" fillId="0" borderId="0" xfId="0" applyFont="1" applyBorder="1" applyAlignment="1">
      <alignment horizontal="right" wrapText="1"/>
    </xf>
    <xf numFmtId="0" fontId="12" fillId="0" borderId="34" xfId="0" applyFont="1" applyBorder="1" applyAlignment="1">
      <alignment horizontal="right" wrapText="1"/>
    </xf>
    <xf numFmtId="0" fontId="13" fillId="4" borderId="35" xfId="0" applyFont="1" applyFill="1" applyBorder="1" applyAlignment="1">
      <alignment horizontal="center" wrapText="1"/>
    </xf>
    <xf numFmtId="167" fontId="18" fillId="5" borderId="20" xfId="0" applyNumberFormat="1" applyFont="1" applyFill="1" applyBorder="1"/>
    <xf numFmtId="167" fontId="18" fillId="5" borderId="22" xfId="0" applyNumberFormat="1" applyFont="1" applyFill="1" applyBorder="1"/>
    <xf numFmtId="165" fontId="12" fillId="5" borderId="36" xfId="1" applyNumberFormat="1" applyFont="1" applyFill="1" applyBorder="1" applyAlignment="1">
      <alignment horizontal="right" wrapText="1"/>
    </xf>
    <xf numFmtId="0" fontId="14" fillId="0" borderId="34" xfId="0" applyFont="1" applyBorder="1" applyAlignment="1">
      <alignment horizont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Fill="1" applyBorder="1" applyAlignment="1"/>
    <xf numFmtId="0" fontId="5" fillId="0" borderId="39" xfId="0" applyFont="1" applyFill="1" applyBorder="1" applyAlignment="1"/>
    <xf numFmtId="0" fontId="5" fillId="0" borderId="40" xfId="0" applyFont="1" applyFill="1" applyBorder="1" applyAlignment="1"/>
    <xf numFmtId="0" fontId="5" fillId="0" borderId="20" xfId="0" applyFont="1" applyBorder="1" applyAlignment="1"/>
    <xf numFmtId="166" fontId="5" fillId="0" borderId="2" xfId="1" applyNumberFormat="1" applyFont="1" applyBorder="1" applyAlignment="1"/>
    <xf numFmtId="9" fontId="5" fillId="0" borderId="0" xfId="3" applyFont="1" applyBorder="1" applyAlignment="1"/>
    <xf numFmtId="166" fontId="5" fillId="0" borderId="0" xfId="1" applyNumberFormat="1" applyFont="1" applyFill="1" applyBorder="1" applyAlignment="1"/>
    <xf numFmtId="3" fontId="5" fillId="0" borderId="2" xfId="1" applyNumberFormat="1" applyFont="1" applyBorder="1" applyAlignment="1"/>
    <xf numFmtId="166" fontId="5" fillId="0" borderId="10" xfId="1" applyNumberFormat="1" applyFont="1" applyBorder="1" applyAlignment="1"/>
    <xf numFmtId="166" fontId="5" fillId="0" borderId="3" xfId="1" applyNumberFormat="1" applyFont="1" applyBorder="1" applyAlignment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16" xfId="1" applyNumberFormat="1" applyFont="1" applyFill="1" applyBorder="1" applyAlignment="1">
      <alignment horizontal="center" vertical="center"/>
    </xf>
    <xf numFmtId="2" fontId="6" fillId="5" borderId="16" xfId="1" applyNumberFormat="1" applyFont="1" applyFill="1" applyBorder="1" applyAlignment="1">
      <alignment horizontal="center" vertical="center"/>
    </xf>
    <xf numFmtId="2" fontId="1" fillId="5" borderId="16" xfId="1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0" fontId="6" fillId="3" borderId="23" xfId="2" applyFont="1" applyFill="1" applyBorder="1" applyAlignment="1">
      <alignment horizontal="center" vertical="center"/>
    </xf>
    <xf numFmtId="0" fontId="1" fillId="3" borderId="32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/>
    </xf>
    <xf numFmtId="9" fontId="2" fillId="2" borderId="16" xfId="3" applyNumberFormat="1" applyFill="1" applyBorder="1" applyAlignment="1">
      <alignment horizontal="right" vertical="center"/>
    </xf>
    <xf numFmtId="10" fontId="2" fillId="2" borderId="16" xfId="3" applyNumberFormat="1" applyFill="1" applyBorder="1" applyAlignment="1">
      <alignment horizontal="right" vertical="center"/>
    </xf>
    <xf numFmtId="10" fontId="0" fillId="2" borderId="18" xfId="3" applyNumberFormat="1" applyFont="1" applyFill="1" applyBorder="1" applyAlignment="1">
      <alignment horizontal="right" vertical="center"/>
    </xf>
    <xf numFmtId="9" fontId="0" fillId="2" borderId="18" xfId="3" applyNumberFormat="1" applyFont="1" applyFill="1" applyBorder="1" applyAlignment="1">
      <alignment horizontal="right" vertical="center"/>
    </xf>
    <xf numFmtId="166" fontId="2" fillId="2" borderId="16" xfId="1" applyNumberFormat="1" applyFill="1" applyBorder="1" applyAlignment="1">
      <alignment horizontal="right" vertical="center"/>
    </xf>
    <xf numFmtId="166" fontId="2" fillId="2" borderId="0" xfId="1" applyNumberFormat="1" applyFont="1" applyFill="1"/>
    <xf numFmtId="166" fontId="0" fillId="2" borderId="0" xfId="1" applyNumberFormat="1" applyFont="1" applyFill="1"/>
  </cellXfs>
  <cellStyles count="4">
    <cellStyle name="Milliers" xfId="1" builtinId="3"/>
    <cellStyle name="Normal" xfId="0" builtinId="0"/>
    <cellStyle name="Normal_CIEXA102" xfId="2"/>
    <cellStyle name="Pourcentag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00"/>
      <color rgb="FFFF6699"/>
      <color rgb="FFFFFF99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otX val="30"/>
      <c:rotY val="140"/>
      <c:depthPercent val="90"/>
      <c:perspective val="30"/>
    </c:view3D>
    <c:plotArea>
      <c:layout/>
      <c:pie3DChart>
        <c:varyColors val="1"/>
        <c:ser>
          <c:idx val="0"/>
          <c:order val="0"/>
          <c:tx>
            <c:strRef>
              <c:f>prime!$A$1</c:f>
              <c:strCache>
                <c:ptCount val="1"/>
                <c:pt idx="0">
                  <c:v>REPARTITION DES PRIMES</c:v>
                </c:pt>
              </c:strCache>
            </c:strRef>
          </c:tx>
          <c:explosion val="25"/>
          <c:dLbls>
            <c:dLbl>
              <c:idx val="3"/>
              <c:layout>
                <c:manualLayout>
                  <c:x val="-0.1154925634295713"/>
                  <c:y val="8.6006124234470696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prime!$A$9:$A$13</c:f>
              <c:strCache>
                <c:ptCount val="5"/>
                <c:pt idx="0">
                  <c:v>Dupont</c:v>
                </c:pt>
                <c:pt idx="1">
                  <c:v>Martin</c:v>
                </c:pt>
                <c:pt idx="2">
                  <c:v>Durand</c:v>
                </c:pt>
                <c:pt idx="3">
                  <c:v>Terrand</c:v>
                </c:pt>
                <c:pt idx="4">
                  <c:v>Vallet</c:v>
                </c:pt>
              </c:strCache>
            </c:strRef>
          </c:cat>
          <c:val>
            <c:numRef>
              <c:f>prime!$E$9:$E$13</c:f>
              <c:numCache>
                <c:formatCode>0%</c:formatCode>
                <c:ptCount val="5"/>
                <c:pt idx="0">
                  <c:v>0.15249837767683322</c:v>
                </c:pt>
                <c:pt idx="1">
                  <c:v>0.31537962362102528</c:v>
                </c:pt>
                <c:pt idx="2">
                  <c:v>0.19143413367942894</c:v>
                </c:pt>
                <c:pt idx="3">
                  <c:v>0.12978585334198572</c:v>
                </c:pt>
                <c:pt idx="4">
                  <c:v>0.21090201168072681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25400"/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areaChart>
        <c:grouping val="standard"/>
        <c:ser>
          <c:idx val="0"/>
          <c:order val="0"/>
          <c:tx>
            <c:strRef>
              <c:f>'bac géné'!$B$2</c:f>
              <c:strCache>
                <c:ptCount val="1"/>
                <c:pt idx="0">
                  <c:v>Général </c:v>
                </c:pt>
              </c:strCache>
            </c:strRef>
          </c:tx>
          <c:cat>
            <c:numRef>
              <c:f>'bac géné'!$A$3:$A$55</c:f>
              <c:numCache>
                <c:formatCode>General</c:formatCode>
                <c:ptCount val="53"/>
                <c:pt idx="0">
                  <c:v>1851</c:v>
                </c:pt>
                <c:pt idx="1">
                  <c:v>1866</c:v>
                </c:pt>
                <c:pt idx="2">
                  <c:v>1886</c:v>
                </c:pt>
                <c:pt idx="3">
                  <c:v>1901</c:v>
                </c:pt>
                <c:pt idx="4">
                  <c:v>1906</c:v>
                </c:pt>
                <c:pt idx="5">
                  <c:v>1911</c:v>
                </c:pt>
                <c:pt idx="6">
                  <c:v>1921</c:v>
                </c:pt>
                <c:pt idx="7">
                  <c:v>1926</c:v>
                </c:pt>
                <c:pt idx="8">
                  <c:v>1931</c:v>
                </c:pt>
                <c:pt idx="9">
                  <c:v>1936</c:v>
                </c:pt>
                <c:pt idx="10">
                  <c:v>1946</c:v>
                </c:pt>
                <c:pt idx="11">
                  <c:v>1951</c:v>
                </c:pt>
                <c:pt idx="12">
                  <c:v>1956</c:v>
                </c:pt>
                <c:pt idx="13">
                  <c:v>1961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</c:numCache>
            </c:numRef>
          </c:cat>
          <c:val>
            <c:numRef>
              <c:f>'bac géné'!$B$3:$B$55</c:f>
              <c:numCache>
                <c:formatCode>General</c:formatCode>
                <c:ptCount val="53"/>
                <c:pt idx="0">
                  <c:v>0.6</c:v>
                </c:pt>
                <c:pt idx="1">
                  <c:v>0.8</c:v>
                </c:pt>
                <c:pt idx="2">
                  <c:v>1.1000000000000001</c:v>
                </c:pt>
                <c:pt idx="3">
                  <c:v>0.9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1.4</c:v>
                </c:pt>
                <c:pt idx="7">
                  <c:v>1.7</c:v>
                </c:pt>
                <c:pt idx="8">
                  <c:v>2.5</c:v>
                </c:pt>
                <c:pt idx="9">
                  <c:v>2.7</c:v>
                </c:pt>
                <c:pt idx="10">
                  <c:v>4.4000000000000004</c:v>
                </c:pt>
                <c:pt idx="11">
                  <c:v>5.3</c:v>
                </c:pt>
                <c:pt idx="12">
                  <c:v>7.4</c:v>
                </c:pt>
                <c:pt idx="13">
                  <c:v>11.2</c:v>
                </c:pt>
                <c:pt idx="14">
                  <c:v>12.6</c:v>
                </c:pt>
                <c:pt idx="15">
                  <c:v>15.4</c:v>
                </c:pt>
                <c:pt idx="16">
                  <c:v>19.600000000000001</c:v>
                </c:pt>
                <c:pt idx="17">
                  <c:v>14.4</c:v>
                </c:pt>
                <c:pt idx="18">
                  <c:v>16.7</c:v>
                </c:pt>
                <c:pt idx="19">
                  <c:v>17.3</c:v>
                </c:pt>
                <c:pt idx="20">
                  <c:v>17.8</c:v>
                </c:pt>
                <c:pt idx="21">
                  <c:v>18</c:v>
                </c:pt>
                <c:pt idx="22">
                  <c:v>18.2</c:v>
                </c:pt>
                <c:pt idx="23">
                  <c:v>18.2</c:v>
                </c:pt>
                <c:pt idx="24">
                  <c:v>17.899999999999999</c:v>
                </c:pt>
                <c:pt idx="25">
                  <c:v>18</c:v>
                </c:pt>
                <c:pt idx="26">
                  <c:v>18.3</c:v>
                </c:pt>
                <c:pt idx="27">
                  <c:v>18.2</c:v>
                </c:pt>
                <c:pt idx="28">
                  <c:v>18.600000000000001</c:v>
                </c:pt>
                <c:pt idx="29">
                  <c:v>18.7</c:v>
                </c:pt>
                <c:pt idx="30">
                  <c:v>19.399999999999999</c:v>
                </c:pt>
                <c:pt idx="31">
                  <c:v>19.7</c:v>
                </c:pt>
                <c:pt idx="32">
                  <c:v>19.5</c:v>
                </c:pt>
                <c:pt idx="33">
                  <c:v>19.8</c:v>
                </c:pt>
                <c:pt idx="34">
                  <c:v>21.1</c:v>
                </c:pt>
                <c:pt idx="35">
                  <c:v>21.7</c:v>
                </c:pt>
                <c:pt idx="36">
                  <c:v>24</c:v>
                </c:pt>
                <c:pt idx="37">
                  <c:v>25.8</c:v>
                </c:pt>
                <c:pt idx="38">
                  <c:v>27.9</c:v>
                </c:pt>
                <c:pt idx="39">
                  <c:v>30.6</c:v>
                </c:pt>
                <c:pt idx="40">
                  <c:v>32.4</c:v>
                </c:pt>
                <c:pt idx="41">
                  <c:v>34.9</c:v>
                </c:pt>
                <c:pt idx="42">
                  <c:v>36</c:v>
                </c:pt>
                <c:pt idx="43">
                  <c:v>37.200000000000003</c:v>
                </c:pt>
                <c:pt idx="44">
                  <c:v>34.4</c:v>
                </c:pt>
                <c:pt idx="45">
                  <c:v>34.1</c:v>
                </c:pt>
                <c:pt idx="46">
                  <c:v>33.6</c:v>
                </c:pt>
                <c:pt idx="47">
                  <c:v>32.4</c:v>
                </c:pt>
                <c:pt idx="48">
                  <c:v>32.6</c:v>
                </c:pt>
                <c:pt idx="49">
                  <c:v>32.5</c:v>
                </c:pt>
                <c:pt idx="50">
                  <c:v>32.6</c:v>
                </c:pt>
                <c:pt idx="51">
                  <c:v>33.700000000000003</c:v>
                </c:pt>
                <c:pt idx="52">
                  <c:v>32.4</c:v>
                </c:pt>
              </c:numCache>
            </c:numRef>
          </c:val>
        </c:ser>
        <c:ser>
          <c:idx val="1"/>
          <c:order val="1"/>
          <c:tx>
            <c:strRef>
              <c:f>'bac géné'!$C$2</c:f>
              <c:strCache>
                <c:ptCount val="1"/>
                <c:pt idx="0">
                  <c:v>Technologique </c:v>
                </c:pt>
              </c:strCache>
            </c:strRef>
          </c:tx>
          <c:cat>
            <c:numRef>
              <c:f>'bac géné'!$A$3:$A$55</c:f>
              <c:numCache>
                <c:formatCode>General</c:formatCode>
                <c:ptCount val="53"/>
                <c:pt idx="0">
                  <c:v>1851</c:v>
                </c:pt>
                <c:pt idx="1">
                  <c:v>1866</c:v>
                </c:pt>
                <c:pt idx="2">
                  <c:v>1886</c:v>
                </c:pt>
                <c:pt idx="3">
                  <c:v>1901</c:v>
                </c:pt>
                <c:pt idx="4">
                  <c:v>1906</c:v>
                </c:pt>
                <c:pt idx="5">
                  <c:v>1911</c:v>
                </c:pt>
                <c:pt idx="6">
                  <c:v>1921</c:v>
                </c:pt>
                <c:pt idx="7">
                  <c:v>1926</c:v>
                </c:pt>
                <c:pt idx="8">
                  <c:v>1931</c:v>
                </c:pt>
                <c:pt idx="9">
                  <c:v>1936</c:v>
                </c:pt>
                <c:pt idx="10">
                  <c:v>1946</c:v>
                </c:pt>
                <c:pt idx="11">
                  <c:v>1951</c:v>
                </c:pt>
                <c:pt idx="12">
                  <c:v>1956</c:v>
                </c:pt>
                <c:pt idx="13">
                  <c:v>1961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</c:numCache>
            </c:numRef>
          </c:cat>
          <c:val>
            <c:numRef>
              <c:f>'bac géné'!$C$3:$C$55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1.7</c:v>
                </c:pt>
                <c:pt idx="18">
                  <c:v>3.4</c:v>
                </c:pt>
                <c:pt idx="19">
                  <c:v>4.0999999999999996</c:v>
                </c:pt>
                <c:pt idx="20">
                  <c:v>4.4000000000000004</c:v>
                </c:pt>
                <c:pt idx="21">
                  <c:v>5</c:v>
                </c:pt>
                <c:pt idx="22">
                  <c:v>5.5</c:v>
                </c:pt>
                <c:pt idx="23">
                  <c:v>6</c:v>
                </c:pt>
                <c:pt idx="24">
                  <c:v>6</c:v>
                </c:pt>
                <c:pt idx="25">
                  <c:v>6.6</c:v>
                </c:pt>
                <c:pt idx="26">
                  <c:v>7</c:v>
                </c:pt>
                <c:pt idx="27">
                  <c:v>7</c:v>
                </c:pt>
                <c:pt idx="28">
                  <c:v>7.3</c:v>
                </c:pt>
                <c:pt idx="29">
                  <c:v>7.3</c:v>
                </c:pt>
                <c:pt idx="30">
                  <c:v>7.8</c:v>
                </c:pt>
                <c:pt idx="31">
                  <c:v>8.4</c:v>
                </c:pt>
                <c:pt idx="32">
                  <c:v>9.1</c:v>
                </c:pt>
                <c:pt idx="33">
                  <c:v>9.6</c:v>
                </c:pt>
                <c:pt idx="34">
                  <c:v>10.1</c:v>
                </c:pt>
                <c:pt idx="35">
                  <c:v>10.8</c:v>
                </c:pt>
                <c:pt idx="36">
                  <c:v>11.5</c:v>
                </c:pt>
                <c:pt idx="37">
                  <c:v>12.3</c:v>
                </c:pt>
                <c:pt idx="38">
                  <c:v>12.8</c:v>
                </c:pt>
                <c:pt idx="39">
                  <c:v>13</c:v>
                </c:pt>
                <c:pt idx="40">
                  <c:v>13.6</c:v>
                </c:pt>
                <c:pt idx="41">
                  <c:v>13.9</c:v>
                </c:pt>
                <c:pt idx="42">
                  <c:v>15.9</c:v>
                </c:pt>
                <c:pt idx="43">
                  <c:v>17.600000000000001</c:v>
                </c:pt>
                <c:pt idx="44">
                  <c:v>17.5</c:v>
                </c:pt>
                <c:pt idx="45">
                  <c:v>17.5</c:v>
                </c:pt>
                <c:pt idx="46">
                  <c:v>18.100000000000001</c:v>
                </c:pt>
                <c:pt idx="47">
                  <c:v>18.600000000000001</c:v>
                </c:pt>
                <c:pt idx="48">
                  <c:v>18.3</c:v>
                </c:pt>
                <c:pt idx="49">
                  <c:v>18.100000000000001</c:v>
                </c:pt>
                <c:pt idx="50">
                  <c:v>17.8</c:v>
                </c:pt>
                <c:pt idx="51">
                  <c:v>17.899999999999999</c:v>
                </c:pt>
                <c:pt idx="52">
                  <c:v>17.8</c:v>
                </c:pt>
              </c:numCache>
            </c:numRef>
          </c:val>
        </c:ser>
        <c:ser>
          <c:idx val="2"/>
          <c:order val="2"/>
          <c:tx>
            <c:strRef>
              <c:f>'bac géné'!$D$2</c:f>
              <c:strCache>
                <c:ptCount val="1"/>
                <c:pt idx="0">
                  <c:v>Professionnel </c:v>
                </c:pt>
              </c:strCache>
            </c:strRef>
          </c:tx>
          <c:cat>
            <c:numRef>
              <c:f>'bac géné'!$A$3:$A$55</c:f>
              <c:numCache>
                <c:formatCode>General</c:formatCode>
                <c:ptCount val="53"/>
                <c:pt idx="0">
                  <c:v>1851</c:v>
                </c:pt>
                <c:pt idx="1">
                  <c:v>1866</c:v>
                </c:pt>
                <c:pt idx="2">
                  <c:v>1886</c:v>
                </c:pt>
                <c:pt idx="3">
                  <c:v>1901</c:v>
                </c:pt>
                <c:pt idx="4">
                  <c:v>1906</c:v>
                </c:pt>
                <c:pt idx="5">
                  <c:v>1911</c:v>
                </c:pt>
                <c:pt idx="6">
                  <c:v>1921</c:v>
                </c:pt>
                <c:pt idx="7">
                  <c:v>1926</c:v>
                </c:pt>
                <c:pt idx="8">
                  <c:v>1931</c:v>
                </c:pt>
                <c:pt idx="9">
                  <c:v>1936</c:v>
                </c:pt>
                <c:pt idx="10">
                  <c:v>1946</c:v>
                </c:pt>
                <c:pt idx="11">
                  <c:v>1951</c:v>
                </c:pt>
                <c:pt idx="12">
                  <c:v>1956</c:v>
                </c:pt>
                <c:pt idx="13">
                  <c:v>1961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</c:numCache>
            </c:numRef>
          </c:cat>
          <c:val>
            <c:numRef>
              <c:f>'bac géné'!$D$3:$D$55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</c:v>
                </c:pt>
                <c:pt idx="36">
                  <c:v>0.8</c:v>
                </c:pt>
                <c:pt idx="37">
                  <c:v>1.7</c:v>
                </c:pt>
                <c:pt idx="38">
                  <c:v>2.8</c:v>
                </c:pt>
                <c:pt idx="39">
                  <c:v>3.9</c:v>
                </c:pt>
                <c:pt idx="40">
                  <c:v>5.0999999999999996</c:v>
                </c:pt>
                <c:pt idx="41">
                  <c:v>5.9</c:v>
                </c:pt>
                <c:pt idx="42">
                  <c:v>7</c:v>
                </c:pt>
                <c:pt idx="43">
                  <c:v>7.9</c:v>
                </c:pt>
                <c:pt idx="44">
                  <c:v>9.4</c:v>
                </c:pt>
                <c:pt idx="45">
                  <c:v>9.9</c:v>
                </c:pt>
                <c:pt idx="46">
                  <c:v>10</c:v>
                </c:pt>
                <c:pt idx="47">
                  <c:v>10.8</c:v>
                </c:pt>
                <c:pt idx="48">
                  <c:v>10.8</c:v>
                </c:pt>
                <c:pt idx="49">
                  <c:v>11</c:v>
                </c:pt>
                <c:pt idx="50">
                  <c:v>11.5</c:v>
                </c:pt>
                <c:pt idx="51">
                  <c:v>11.4</c:v>
                </c:pt>
                <c:pt idx="52">
                  <c:v>11.8</c:v>
                </c:pt>
              </c:numCache>
            </c:numRef>
          </c:val>
        </c:ser>
        <c:axId val="66464000"/>
        <c:axId val="66842624"/>
      </c:areaChart>
      <c:catAx>
        <c:axId val="66464000"/>
        <c:scaling>
          <c:orientation val="minMax"/>
        </c:scaling>
        <c:axPos val="b"/>
        <c:numFmt formatCode="General" sourceLinked="1"/>
        <c:tickLblPos val="nextTo"/>
        <c:crossAx val="66842624"/>
        <c:crosses val="autoZero"/>
        <c:auto val="1"/>
        <c:lblAlgn val="ctr"/>
        <c:lblOffset val="100"/>
      </c:catAx>
      <c:valAx>
        <c:axId val="66842624"/>
        <c:scaling>
          <c:orientation val="minMax"/>
        </c:scaling>
        <c:axPos val="l"/>
        <c:majorGridlines/>
        <c:numFmt formatCode="General" sourceLinked="1"/>
        <c:tickLblPos val="nextTo"/>
        <c:crossAx val="664640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9"/>
  <c:chart>
    <c:autoTitleDeleted val="1"/>
    <c:view3D>
      <c:perspective val="30"/>
    </c:view3D>
    <c:plotArea>
      <c:layout/>
      <c:area3DChart>
        <c:grouping val="standard"/>
        <c:ser>
          <c:idx val="0"/>
          <c:order val="0"/>
          <c:tx>
            <c:strRef>
              <c:f>'bac lettre'!$B$5</c:f>
              <c:strCache>
                <c:ptCount val="1"/>
                <c:pt idx="0">
                  <c:v>Garçons</c:v>
                </c:pt>
              </c:strCache>
            </c:strRef>
          </c:tx>
          <c:cat>
            <c:numRef>
              <c:f>'bac lettre'!$A$6:$A$48</c:f>
              <c:numCache>
                <c:formatCode>General</c:formatCode>
                <c:ptCount val="4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</c:numCache>
            </c:numRef>
          </c:cat>
          <c:val>
            <c:numRef>
              <c:f>'bac lettre'!$B$6:$B$48</c:f>
              <c:numCache>
                <c:formatCode>General</c:formatCode>
                <c:ptCount val="43"/>
                <c:pt idx="0">
                  <c:v>9584</c:v>
                </c:pt>
                <c:pt idx="1">
                  <c:v>11041</c:v>
                </c:pt>
                <c:pt idx="2">
                  <c:v>12834</c:v>
                </c:pt>
                <c:pt idx="3">
                  <c:v>13629</c:v>
                </c:pt>
                <c:pt idx="4">
                  <c:v>15730</c:v>
                </c:pt>
                <c:pt idx="5">
                  <c:v>18211</c:v>
                </c:pt>
                <c:pt idx="6">
                  <c:v>26765</c:v>
                </c:pt>
                <c:pt idx="7">
                  <c:v>18528</c:v>
                </c:pt>
                <c:pt idx="8">
                  <c:v>20076</c:v>
                </c:pt>
                <c:pt idx="9">
                  <c:v>17644</c:v>
                </c:pt>
                <c:pt idx="10">
                  <c:v>16408</c:v>
                </c:pt>
                <c:pt idx="11">
                  <c:v>14636</c:v>
                </c:pt>
                <c:pt idx="12">
                  <c:v>13544</c:v>
                </c:pt>
                <c:pt idx="13">
                  <c:v>12100</c:v>
                </c:pt>
                <c:pt idx="14">
                  <c:v>10770</c:v>
                </c:pt>
                <c:pt idx="15">
                  <c:v>9497</c:v>
                </c:pt>
                <c:pt idx="16">
                  <c:v>8917</c:v>
                </c:pt>
                <c:pt idx="17">
                  <c:v>8743</c:v>
                </c:pt>
                <c:pt idx="18">
                  <c:v>8482</c:v>
                </c:pt>
                <c:pt idx="19">
                  <c:v>8689</c:v>
                </c:pt>
                <c:pt idx="20">
                  <c:v>8861</c:v>
                </c:pt>
                <c:pt idx="21">
                  <c:v>8978</c:v>
                </c:pt>
                <c:pt idx="22">
                  <c:v>8475</c:v>
                </c:pt>
                <c:pt idx="23">
                  <c:v>8825</c:v>
                </c:pt>
                <c:pt idx="24">
                  <c:v>8932</c:v>
                </c:pt>
                <c:pt idx="25">
                  <c:v>8699</c:v>
                </c:pt>
                <c:pt idx="26">
                  <c:v>10192</c:v>
                </c:pt>
                <c:pt idx="27">
                  <c:v>10831</c:v>
                </c:pt>
                <c:pt idx="28">
                  <c:v>11642</c:v>
                </c:pt>
                <c:pt idx="29">
                  <c:v>13012</c:v>
                </c:pt>
                <c:pt idx="30">
                  <c:v>13646</c:v>
                </c:pt>
                <c:pt idx="31">
                  <c:v>13819</c:v>
                </c:pt>
                <c:pt idx="32">
                  <c:v>13103</c:v>
                </c:pt>
                <c:pt idx="33">
                  <c:v>13394</c:v>
                </c:pt>
                <c:pt idx="34">
                  <c:v>12388</c:v>
                </c:pt>
                <c:pt idx="35">
                  <c:v>12311</c:v>
                </c:pt>
                <c:pt idx="36">
                  <c:v>11932</c:v>
                </c:pt>
                <c:pt idx="37">
                  <c:v>10525</c:v>
                </c:pt>
                <c:pt idx="38">
                  <c:v>10022</c:v>
                </c:pt>
                <c:pt idx="39">
                  <c:v>9265</c:v>
                </c:pt>
                <c:pt idx="40">
                  <c:v>7913</c:v>
                </c:pt>
                <c:pt idx="41">
                  <c:v>8358</c:v>
                </c:pt>
                <c:pt idx="42">
                  <c:v>8129</c:v>
                </c:pt>
              </c:numCache>
            </c:numRef>
          </c:val>
        </c:ser>
        <c:ser>
          <c:idx val="1"/>
          <c:order val="1"/>
          <c:tx>
            <c:strRef>
              <c:f>'bac lettre'!$C$5</c:f>
              <c:strCache>
                <c:ptCount val="1"/>
                <c:pt idx="0">
                  <c:v>Filles</c:v>
                </c:pt>
              </c:strCache>
            </c:strRef>
          </c:tx>
          <c:cat>
            <c:numRef>
              <c:f>'bac lettre'!$A$6:$A$48</c:f>
              <c:numCache>
                <c:formatCode>General</c:formatCode>
                <c:ptCount val="4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</c:numCache>
            </c:numRef>
          </c:cat>
          <c:val>
            <c:numRef>
              <c:f>'bac lettre'!$C$6:$C$48</c:f>
              <c:numCache>
                <c:formatCode>General</c:formatCode>
                <c:ptCount val="43"/>
                <c:pt idx="0">
                  <c:v>19849</c:v>
                </c:pt>
                <c:pt idx="1">
                  <c:v>20901</c:v>
                </c:pt>
                <c:pt idx="2">
                  <c:v>25535</c:v>
                </c:pt>
                <c:pt idx="3">
                  <c:v>26669</c:v>
                </c:pt>
                <c:pt idx="4">
                  <c:v>31599</c:v>
                </c:pt>
                <c:pt idx="5">
                  <c:v>34890</c:v>
                </c:pt>
                <c:pt idx="6">
                  <c:v>54339</c:v>
                </c:pt>
                <c:pt idx="7">
                  <c:v>40139</c:v>
                </c:pt>
                <c:pt idx="8">
                  <c:v>44426</c:v>
                </c:pt>
                <c:pt idx="9">
                  <c:v>43075</c:v>
                </c:pt>
                <c:pt idx="10">
                  <c:v>42996</c:v>
                </c:pt>
                <c:pt idx="11">
                  <c:v>41545</c:v>
                </c:pt>
                <c:pt idx="12">
                  <c:v>40989</c:v>
                </c:pt>
                <c:pt idx="13">
                  <c:v>38336</c:v>
                </c:pt>
                <c:pt idx="14">
                  <c:v>34823</c:v>
                </c:pt>
                <c:pt idx="15">
                  <c:v>32513</c:v>
                </c:pt>
                <c:pt idx="16">
                  <c:v>30985</c:v>
                </c:pt>
                <c:pt idx="17">
                  <c:v>31085</c:v>
                </c:pt>
                <c:pt idx="18">
                  <c:v>31909</c:v>
                </c:pt>
                <c:pt idx="19">
                  <c:v>33920</c:v>
                </c:pt>
                <c:pt idx="20">
                  <c:v>34587</c:v>
                </c:pt>
                <c:pt idx="21">
                  <c:v>36130</c:v>
                </c:pt>
                <c:pt idx="22">
                  <c:v>36706</c:v>
                </c:pt>
                <c:pt idx="23">
                  <c:v>37879</c:v>
                </c:pt>
                <c:pt idx="24">
                  <c:v>39488</c:v>
                </c:pt>
                <c:pt idx="25">
                  <c:v>39928</c:v>
                </c:pt>
                <c:pt idx="26">
                  <c:v>45249</c:v>
                </c:pt>
                <c:pt idx="27">
                  <c:v>47226</c:v>
                </c:pt>
                <c:pt idx="28">
                  <c:v>52085</c:v>
                </c:pt>
                <c:pt idx="29">
                  <c:v>57162</c:v>
                </c:pt>
                <c:pt idx="30">
                  <c:v>57887</c:v>
                </c:pt>
                <c:pt idx="31">
                  <c:v>59123</c:v>
                </c:pt>
                <c:pt idx="32">
                  <c:v>56475</c:v>
                </c:pt>
                <c:pt idx="33">
                  <c:v>56096</c:v>
                </c:pt>
                <c:pt idx="34">
                  <c:v>53236</c:v>
                </c:pt>
                <c:pt idx="35">
                  <c:v>55637</c:v>
                </c:pt>
                <c:pt idx="36">
                  <c:v>55015</c:v>
                </c:pt>
                <c:pt idx="37">
                  <c:v>49737</c:v>
                </c:pt>
                <c:pt idx="38">
                  <c:v>47391</c:v>
                </c:pt>
                <c:pt idx="39">
                  <c:v>45303</c:v>
                </c:pt>
                <c:pt idx="40">
                  <c:v>40291</c:v>
                </c:pt>
                <c:pt idx="41">
                  <c:v>41642</c:v>
                </c:pt>
                <c:pt idx="42">
                  <c:v>39400</c:v>
                </c:pt>
              </c:numCache>
            </c:numRef>
          </c:val>
        </c:ser>
        <c:dLbls/>
        <c:axId val="98435072"/>
        <c:axId val="101991936"/>
        <c:axId val="84115904"/>
      </c:area3DChart>
      <c:catAx>
        <c:axId val="98435072"/>
        <c:scaling>
          <c:orientation val="minMax"/>
        </c:scaling>
        <c:axPos val="b"/>
        <c:numFmt formatCode="General" sourceLinked="1"/>
        <c:tickLblPos val="nextTo"/>
        <c:crossAx val="101991936"/>
        <c:crosses val="autoZero"/>
        <c:auto val="1"/>
        <c:lblAlgn val="ctr"/>
        <c:lblOffset val="100"/>
      </c:catAx>
      <c:valAx>
        <c:axId val="101991936"/>
        <c:scaling>
          <c:orientation val="minMax"/>
        </c:scaling>
        <c:axPos val="l"/>
        <c:majorGridlines/>
        <c:numFmt formatCode="General" sourceLinked="1"/>
        <c:tickLblPos val="nextTo"/>
        <c:crossAx val="98435072"/>
        <c:crosses val="autoZero"/>
        <c:crossBetween val="midCat"/>
      </c:valAx>
      <c:serAx>
        <c:axId val="84115904"/>
        <c:scaling>
          <c:orientation val="minMax"/>
        </c:scaling>
        <c:delete val="1"/>
        <c:axPos val="b"/>
        <c:majorTickMark val="none"/>
        <c:tickLblPos val="nextTo"/>
        <c:crossAx val="101991936"/>
        <c:crosses val="autoZero"/>
      </c:ser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soins!$A$1</c:f>
              <c:strCache>
                <c:ptCount val="1"/>
                <c:pt idx="0">
                  <c:v>service en institut de beautée</c:v>
                </c:pt>
              </c:strCache>
            </c:strRef>
          </c:tx>
          <c:cat>
            <c:strRef>
              <c:f>soins!$A$4:$A$8</c:f>
              <c:strCache>
                <c:ptCount val="5"/>
                <c:pt idx="0">
                  <c:v>soin visage</c:v>
                </c:pt>
                <c:pt idx="1">
                  <c:v>soin à domicile</c:v>
                </c:pt>
                <c:pt idx="2">
                  <c:v>soin cheveux</c:v>
                </c:pt>
                <c:pt idx="3">
                  <c:v>séance UV211</c:v>
                </c:pt>
                <c:pt idx="4">
                  <c:v>soin Balnéo</c:v>
                </c:pt>
              </c:strCache>
            </c:strRef>
          </c:cat>
          <c:val>
            <c:numRef>
              <c:f>soins!$B$4:$B$8</c:f>
              <c:numCache>
                <c:formatCode>General</c:formatCode>
                <c:ptCount val="5"/>
                <c:pt idx="0">
                  <c:v>435</c:v>
                </c:pt>
                <c:pt idx="1">
                  <c:v>312</c:v>
                </c:pt>
                <c:pt idx="2">
                  <c:v>25</c:v>
                </c:pt>
                <c:pt idx="3">
                  <c:v>120</c:v>
                </c:pt>
                <c:pt idx="4">
                  <c:v>34</c:v>
                </c:pt>
              </c:numCache>
            </c:numRef>
          </c:val>
        </c:ser>
        <c:shape val="box"/>
        <c:axId val="74009984"/>
        <c:axId val="74011776"/>
        <c:axId val="0"/>
      </c:bar3DChart>
      <c:catAx>
        <c:axId val="74009984"/>
        <c:scaling>
          <c:orientation val="minMax"/>
        </c:scaling>
        <c:axPos val="b"/>
        <c:tickLblPos val="nextTo"/>
        <c:crossAx val="74011776"/>
        <c:crosses val="autoZero"/>
        <c:auto val="1"/>
        <c:lblAlgn val="ctr"/>
        <c:lblOffset val="100"/>
      </c:catAx>
      <c:valAx>
        <c:axId val="74011776"/>
        <c:scaling>
          <c:orientation val="minMax"/>
        </c:scaling>
        <c:axPos val="l"/>
        <c:majorGridlines/>
        <c:numFmt formatCode="General" sourceLinked="1"/>
        <c:tickLblPos val="nextTo"/>
        <c:crossAx val="7400998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CHIFFRE D'AFFAIRES</a:t>
            </a:r>
          </a:p>
        </c:rich>
      </c:tx>
      <c:layout/>
    </c:title>
    <c:view3D>
      <c:perspective val="30"/>
    </c:view3D>
    <c:plotArea>
      <c:layout/>
      <c:area3DChart>
        <c:grouping val="standard"/>
        <c:ser>
          <c:idx val="1"/>
          <c:order val="0"/>
          <c:tx>
            <c:strRef>
              <c:f>vente!$A$6</c:f>
              <c:strCache>
                <c:ptCount val="1"/>
                <c:pt idx="0">
                  <c:v>SUD</c:v>
                </c:pt>
              </c:strCache>
            </c:strRef>
          </c:tx>
          <c:cat>
            <c:strRef>
              <c:f>vente!$B$4:$E$4</c:f>
              <c:strCache>
                <c:ptCount val="4"/>
                <c:pt idx="0">
                  <c:v>TRIM 1</c:v>
                </c:pt>
                <c:pt idx="1">
                  <c:v>TRIM 2</c:v>
                </c:pt>
                <c:pt idx="2">
                  <c:v>TRIM 3</c:v>
                </c:pt>
                <c:pt idx="3">
                  <c:v>TRIM 4</c:v>
                </c:pt>
              </c:strCache>
            </c:strRef>
          </c:cat>
          <c:val>
            <c:numRef>
              <c:f>vente!$B$6:$E$6</c:f>
              <c:numCache>
                <c:formatCode>0.00</c:formatCode>
                <c:ptCount val="4"/>
                <c:pt idx="0">
                  <c:v>299654</c:v>
                </c:pt>
                <c:pt idx="1">
                  <c:v>201254</c:v>
                </c:pt>
                <c:pt idx="2">
                  <c:v>209568</c:v>
                </c:pt>
                <c:pt idx="3">
                  <c:v>298547</c:v>
                </c:pt>
              </c:numCache>
            </c:numRef>
          </c:val>
        </c:ser>
        <c:ser>
          <c:idx val="2"/>
          <c:order val="1"/>
          <c:tx>
            <c:strRef>
              <c:f>vente!$A$7</c:f>
              <c:strCache>
                <c:ptCount val="1"/>
                <c:pt idx="0">
                  <c:v>EST</c:v>
                </c:pt>
              </c:strCache>
            </c:strRef>
          </c:tx>
          <c:cat>
            <c:strRef>
              <c:f>vente!$B$4:$E$4</c:f>
              <c:strCache>
                <c:ptCount val="4"/>
                <c:pt idx="0">
                  <c:v>TRIM 1</c:v>
                </c:pt>
                <c:pt idx="1">
                  <c:v>TRIM 2</c:v>
                </c:pt>
                <c:pt idx="2">
                  <c:v>TRIM 3</c:v>
                </c:pt>
                <c:pt idx="3">
                  <c:v>TRIM 4</c:v>
                </c:pt>
              </c:strCache>
            </c:strRef>
          </c:cat>
          <c:val>
            <c:numRef>
              <c:f>vente!$B$7:$E$7</c:f>
              <c:numCache>
                <c:formatCode>0.00</c:formatCode>
                <c:ptCount val="4"/>
                <c:pt idx="0">
                  <c:v>310236</c:v>
                </c:pt>
                <c:pt idx="1">
                  <c:v>211789</c:v>
                </c:pt>
                <c:pt idx="2">
                  <c:v>313584</c:v>
                </c:pt>
                <c:pt idx="3">
                  <c:v>301587</c:v>
                </c:pt>
              </c:numCache>
            </c:numRef>
          </c:val>
        </c:ser>
        <c:ser>
          <c:idx val="0"/>
          <c:order val="2"/>
          <c:tx>
            <c:strRef>
              <c:f>vente!$A$5</c:f>
              <c:strCache>
                <c:ptCount val="1"/>
                <c:pt idx="0">
                  <c:v>NORD</c:v>
                </c:pt>
              </c:strCache>
            </c:strRef>
          </c:tx>
          <c:cat>
            <c:strRef>
              <c:f>vente!$B$4:$E$4</c:f>
              <c:strCache>
                <c:ptCount val="4"/>
                <c:pt idx="0">
                  <c:v>TRIM 1</c:v>
                </c:pt>
                <c:pt idx="1">
                  <c:v>TRIM 2</c:v>
                </c:pt>
                <c:pt idx="2">
                  <c:v>TRIM 3</c:v>
                </c:pt>
                <c:pt idx="3">
                  <c:v>TRIM 4</c:v>
                </c:pt>
              </c:strCache>
            </c:strRef>
          </c:cat>
          <c:val>
            <c:numRef>
              <c:f>vente!$B$5:$E$5</c:f>
              <c:numCache>
                <c:formatCode>0.00</c:formatCode>
                <c:ptCount val="4"/>
                <c:pt idx="0">
                  <c:v>324645</c:v>
                </c:pt>
                <c:pt idx="1">
                  <c:v>332728</c:v>
                </c:pt>
                <c:pt idx="2">
                  <c:v>335678</c:v>
                </c:pt>
                <c:pt idx="3">
                  <c:v>326587</c:v>
                </c:pt>
              </c:numCache>
            </c:numRef>
          </c:val>
        </c:ser>
        <c:ser>
          <c:idx val="3"/>
          <c:order val="3"/>
          <c:tx>
            <c:strRef>
              <c:f>vente!$A$8</c:f>
              <c:strCache>
                <c:ptCount val="1"/>
                <c:pt idx="0">
                  <c:v>OUEST</c:v>
                </c:pt>
              </c:strCache>
            </c:strRef>
          </c:tx>
          <c:cat>
            <c:strRef>
              <c:f>vente!$B$4:$E$4</c:f>
              <c:strCache>
                <c:ptCount val="4"/>
                <c:pt idx="0">
                  <c:v>TRIM 1</c:v>
                </c:pt>
                <c:pt idx="1">
                  <c:v>TRIM 2</c:v>
                </c:pt>
                <c:pt idx="2">
                  <c:v>TRIM 3</c:v>
                </c:pt>
                <c:pt idx="3">
                  <c:v>TRIM 4</c:v>
                </c:pt>
              </c:strCache>
            </c:strRef>
          </c:cat>
          <c:val>
            <c:numRef>
              <c:f>vente!$B$8:$E$8</c:f>
              <c:numCache>
                <c:formatCode>0.00</c:formatCode>
                <c:ptCount val="4"/>
                <c:pt idx="0">
                  <c:v>345689</c:v>
                </c:pt>
                <c:pt idx="1">
                  <c:v>360547</c:v>
                </c:pt>
                <c:pt idx="2">
                  <c:v>365894</c:v>
                </c:pt>
                <c:pt idx="3">
                  <c:v>310952</c:v>
                </c:pt>
              </c:numCache>
            </c:numRef>
          </c:val>
        </c:ser>
        <c:axId val="82343808"/>
        <c:axId val="82345344"/>
        <c:axId val="82113856"/>
      </c:area3DChart>
      <c:catAx>
        <c:axId val="82343808"/>
        <c:scaling>
          <c:orientation val="minMax"/>
        </c:scaling>
        <c:axPos val="b"/>
        <c:tickLblPos val="nextTo"/>
        <c:crossAx val="82345344"/>
        <c:crosses val="autoZero"/>
        <c:auto val="1"/>
        <c:lblAlgn val="ctr"/>
        <c:lblOffset val="100"/>
      </c:catAx>
      <c:valAx>
        <c:axId val="82345344"/>
        <c:scaling>
          <c:orientation val="minMax"/>
        </c:scaling>
        <c:axPos val="l"/>
        <c:majorGridlines/>
        <c:numFmt formatCode="0.00" sourceLinked="1"/>
        <c:tickLblPos val="nextTo"/>
        <c:crossAx val="82343808"/>
        <c:crosses val="autoZero"/>
        <c:crossBetween val="midCat"/>
      </c:valAx>
      <c:serAx>
        <c:axId val="82113856"/>
        <c:scaling>
          <c:orientation val="minMax"/>
        </c:scaling>
        <c:axPos val="b"/>
        <c:tickLblPos val="nextTo"/>
        <c:crossAx val="82345344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i="1" u="sng">
                <a:solidFill>
                  <a:srgbClr val="FF0000"/>
                </a:solidFill>
              </a:defRPr>
            </a:pPr>
            <a:r>
              <a:rPr lang="en-US" i="1" u="sng">
                <a:solidFill>
                  <a:srgbClr val="FF0000"/>
                </a:solidFill>
              </a:rPr>
              <a:t>Evolution du nombre </a:t>
            </a:r>
          </a:p>
          <a:p>
            <a:pPr>
              <a:defRPr i="1" u="sng">
                <a:solidFill>
                  <a:srgbClr val="FF0000"/>
                </a:solidFill>
              </a:defRPr>
            </a:pPr>
            <a:r>
              <a:rPr lang="en-US" i="1" u="sng">
                <a:solidFill>
                  <a:srgbClr val="FF0000"/>
                </a:solidFill>
              </a:rPr>
              <a:t>de bacheliers série A</a:t>
            </a:r>
          </a:p>
        </c:rich>
      </c:tx>
      <c:layout>
        <c:manualLayout>
          <c:xMode val="edge"/>
          <c:yMode val="edge"/>
          <c:x val="0.14847387535860337"/>
          <c:y val="8.5385878489326772E-2"/>
        </c:manualLayout>
      </c:layout>
      <c:overlay val="1"/>
    </c:title>
    <c:plotArea>
      <c:layout/>
      <c:lineChart>
        <c:grouping val="standard"/>
        <c:ser>
          <c:idx val="0"/>
          <c:order val="0"/>
          <c:spPr>
            <a:ln>
              <a:solidFill>
                <a:srgbClr val="FF33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5.8139534883720973E-3"/>
                  <c:y val="3.6124794745484398E-2"/>
                </c:manualLayout>
              </c:layout>
              <c:showVal val="1"/>
            </c:dLbl>
            <c:dLbl>
              <c:idx val="1"/>
              <c:layout>
                <c:manualLayout>
                  <c:x val="-2.9069767441860486E-2"/>
                  <c:y val="5.9113300492610869E-2"/>
                </c:manualLayout>
              </c:layout>
              <c:showVal val="1"/>
            </c:dLbl>
            <c:dLbl>
              <c:idx val="2"/>
              <c:layout>
                <c:manualLayout>
                  <c:x val="-9.6899224806201549E-3"/>
                  <c:y val="4.9261083743842422E-2"/>
                </c:manualLayout>
              </c:layout>
              <c:showVal val="1"/>
            </c:dLbl>
            <c:spPr>
              <a:solidFill>
                <a:srgbClr val="1F497D">
                  <a:lumMod val="20000"/>
                  <a:lumOff val="80000"/>
                </a:srgb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showVal val="1"/>
          </c:dLbls>
          <c:cat>
            <c:numRef>
              <c:f>bachelier!$B$1:$D$1</c:f>
              <c:numCache>
                <c:formatCode>General</c:formatCode>
                <c:ptCount val="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</c:numCache>
            </c:numRef>
          </c:cat>
          <c:val>
            <c:numRef>
              <c:f>bachelier!$B$2:$D$2</c:f>
              <c:numCache>
                <c:formatCode>#,##0\ _F</c:formatCode>
                <c:ptCount val="3"/>
                <c:pt idx="0">
                  <c:v>63727</c:v>
                </c:pt>
                <c:pt idx="1">
                  <c:v>70174</c:v>
                </c:pt>
                <c:pt idx="2">
                  <c:v>71533</c:v>
                </c:pt>
              </c:numCache>
            </c:numRef>
          </c:val>
        </c:ser>
        <c:marker val="1"/>
        <c:axId val="59331712"/>
        <c:axId val="59333248"/>
      </c:lineChart>
      <c:catAx>
        <c:axId val="593317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fr-FR"/>
          </a:p>
        </c:txPr>
        <c:crossAx val="59333248"/>
        <c:crosses val="autoZero"/>
        <c:lblAlgn val="ctr"/>
        <c:lblOffset val="0"/>
        <c:tickLblSkip val="1"/>
      </c:catAx>
      <c:valAx>
        <c:axId val="59333248"/>
        <c:scaling>
          <c:orientation val="minMax"/>
          <c:min val="60000"/>
        </c:scaling>
        <c:axPos val="l"/>
        <c:majorGridlines/>
        <c:numFmt formatCode="#,##0\ _F" sourceLinked="1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59331712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bachelier!$A$3</c:f>
              <c:strCache>
                <c:ptCount val="1"/>
                <c:pt idx="0">
                  <c:v>Série B Economique et Sociale</c:v>
                </c:pt>
              </c:strCache>
            </c:strRef>
          </c:tx>
          <c:spPr>
            <a:ln w="6350">
              <a:noFill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w="12700"/>
              <a:bevelB w="19050"/>
            </a:sp3d>
          </c:spPr>
          <c:dLbls>
            <c:showVal val="1"/>
          </c:dLbls>
          <c:cat>
            <c:numRef>
              <c:f>bachelier!$B$1:$D$1</c:f>
              <c:numCache>
                <c:formatCode>General</c:formatCode>
                <c:ptCount val="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</c:numCache>
            </c:numRef>
          </c:cat>
          <c:val>
            <c:numRef>
              <c:f>bachelier!$B$3:$D$3</c:f>
              <c:numCache>
                <c:formatCode>#,##0\ _F</c:formatCode>
                <c:ptCount val="3"/>
                <c:pt idx="0">
                  <c:v>60092</c:v>
                </c:pt>
                <c:pt idx="1">
                  <c:v>65408</c:v>
                </c:pt>
                <c:pt idx="2">
                  <c:v>66716</c:v>
                </c:pt>
              </c:numCache>
            </c:numRef>
          </c:val>
        </c:ser>
        <c:dLbls>
          <c:showVal val="1"/>
        </c:dLbls>
        <c:shape val="box"/>
        <c:axId val="94729344"/>
        <c:axId val="94730880"/>
        <c:axId val="0"/>
      </c:bar3DChart>
      <c:catAx>
        <c:axId val="94729344"/>
        <c:scaling>
          <c:orientation val="minMax"/>
        </c:scaling>
        <c:axPos val="l"/>
        <c:numFmt formatCode="General" sourceLinked="1"/>
        <c:majorTickMark val="none"/>
        <c:tickLblPos val="nextTo"/>
        <c:crossAx val="94730880"/>
        <c:crosses val="autoZero"/>
        <c:auto val="1"/>
        <c:lblAlgn val="ctr"/>
        <c:lblOffset val="100"/>
      </c:catAx>
      <c:valAx>
        <c:axId val="94730880"/>
        <c:scaling>
          <c:orientation val="minMax"/>
        </c:scaling>
        <c:delete val="1"/>
        <c:axPos val="b"/>
        <c:numFmt formatCode="#,##0\ _F" sourceLinked="1"/>
        <c:majorTickMark val="none"/>
        <c:tickLblPos val="nextTo"/>
        <c:crossAx val="9472934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>
        <c:manualLayout>
          <c:layoutTarget val="inner"/>
          <c:xMode val="edge"/>
          <c:yMode val="edge"/>
          <c:x val="8.2988575131603473E-2"/>
          <c:y val="0.15184255700264956"/>
          <c:w val="0.89317827943434913"/>
          <c:h val="0.77118856588424078"/>
        </c:manualLayout>
      </c:layout>
      <c:lineChart>
        <c:grouping val="stacked"/>
        <c:ser>
          <c:idx val="0"/>
          <c:order val="0"/>
          <c:tx>
            <c:strRef>
              <c:f>bachelier!$A$2</c:f>
              <c:strCache>
                <c:ptCount val="1"/>
                <c:pt idx="0">
                  <c:v>Série A Lettres</c:v>
                </c:pt>
              </c:strCache>
            </c:strRef>
          </c:tx>
          <c:marker>
            <c:symbol val="none"/>
          </c:marker>
          <c:dLbls>
            <c:dLbl>
              <c:idx val="2"/>
              <c:layout/>
              <c:dLblPos val="r"/>
              <c:showVal val="1"/>
            </c:dLbl>
            <c:spPr>
              <a:gradFill flip="none" rotWithShape="1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2700000" scaled="1"/>
                <a:tileRect/>
              </a:gradFill>
              <a:ln w="6350"/>
              <a:scene3d>
                <a:camera prst="orthographicFront"/>
                <a:lightRig rig="threePt" dir="t"/>
              </a:scene3d>
              <a:sp3d prstMaterial="dkEdge">
                <a:bevelT prst="convex"/>
              </a:sp3d>
            </c:spPr>
            <c:txPr>
              <a:bodyPr/>
              <a:lstStyle/>
              <a:p>
                <a:pPr>
                  <a:defRPr sz="1600"/>
                </a:pPr>
                <a:endParaRPr lang="fr-FR"/>
              </a:p>
            </c:txPr>
            <c:showVal val="1"/>
          </c:dLbls>
          <c:cat>
            <c:numRef>
              <c:f>bachelier!$B$1:$D$1</c:f>
              <c:numCache>
                <c:formatCode>General</c:formatCode>
                <c:ptCount val="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</c:numCache>
            </c:numRef>
          </c:cat>
          <c:val>
            <c:numRef>
              <c:f>bachelier!$B$2:$D$2</c:f>
              <c:numCache>
                <c:formatCode>#,##0\ _F</c:formatCode>
                <c:ptCount val="3"/>
                <c:pt idx="0">
                  <c:v>63727</c:v>
                </c:pt>
                <c:pt idx="1">
                  <c:v>70174</c:v>
                </c:pt>
                <c:pt idx="2">
                  <c:v>71533</c:v>
                </c:pt>
              </c:numCache>
            </c:numRef>
          </c:val>
        </c:ser>
        <c:dLbls/>
        <c:marker val="1"/>
        <c:axId val="94031232"/>
        <c:axId val="94178304"/>
      </c:lineChart>
      <c:catAx>
        <c:axId val="9403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4178304"/>
        <c:crosses val="autoZero"/>
        <c:auto val="1"/>
        <c:lblAlgn val="ctr"/>
        <c:lblOffset val="100"/>
      </c:catAx>
      <c:valAx>
        <c:axId val="94178304"/>
        <c:scaling>
          <c:orientation val="minMax"/>
        </c:scaling>
        <c:axPos val="l"/>
        <c:majorGridlines/>
        <c:title>
          <c:layout/>
        </c:title>
        <c:numFmt formatCode="#,##0\ _F" sourceLinked="1"/>
        <c:majorTickMark val="none"/>
        <c:tickLblPos val="nextTo"/>
        <c:crossAx val="94031232"/>
        <c:crosses val="autoZero"/>
        <c:crossBetween val="midCat"/>
      </c:valAx>
      <c:spPr>
        <a:effectLst>
          <a:innerShdw blurRad="63500" dist="50800" dir="54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2700"/>
        </a:sp3d>
      </c:spPr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spPr>
              <a:solidFill>
                <a:srgbClr val="8080FF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CatName val="1"/>
            <c:showLeaderLines val="1"/>
          </c:dLbls>
          <c:cat>
            <c:numRef>
              <c:f>population!#REF!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population!#REF!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CatName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gradFill rotWithShape="0">
      <a:gsLst>
        <a:gs pos="0">
          <a:srgbClr val="000080"/>
        </a:gs>
        <a:gs pos="100000">
          <a:srgbClr val="00008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u="none" strike="noStrike" baseline="0" smtClean="0"/>
              <a:t>Répartition de la population par tranche d'âge</a:t>
            </a:r>
          </a:p>
        </c:rich>
      </c:tx>
      <c:layout>
        <c:manualLayout>
          <c:xMode val="edge"/>
          <c:yMode val="edge"/>
          <c:x val="0.15893044619422572"/>
          <c:y val="0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Pos val="outEnd"/>
            <c:showCatName val="1"/>
            <c:showPercent val="1"/>
            <c:showLeaderLines val="1"/>
          </c:dLbls>
          <c:cat>
            <c:strRef>
              <c:f>population!$A$5:$A$11</c:f>
              <c:strCache>
                <c:ptCount val="7"/>
                <c:pt idx="0">
                  <c:v>15 - 24 ans</c:v>
                </c:pt>
                <c:pt idx="1">
                  <c:v>25 - 34 ans</c:v>
                </c:pt>
                <c:pt idx="2">
                  <c:v>35 - 44 ans</c:v>
                </c:pt>
                <c:pt idx="3">
                  <c:v>45 - 54 ans</c:v>
                </c:pt>
                <c:pt idx="4">
                  <c:v>55 - 64 ans</c:v>
                </c:pt>
                <c:pt idx="5">
                  <c:v>65 - 74 ans</c:v>
                </c:pt>
                <c:pt idx="6">
                  <c:v>&gt;= 75 ans</c:v>
                </c:pt>
              </c:strCache>
            </c:strRef>
          </c:cat>
          <c:val>
            <c:numRef>
              <c:f>population!$K$5:$K$11</c:f>
              <c:numCache>
                <c:formatCode>0.00%</c:formatCode>
                <c:ptCount val="7"/>
                <c:pt idx="0">
                  <c:v>0.15900633452162952</c:v>
                </c:pt>
                <c:pt idx="1">
                  <c:v>0.17508776381540697</c:v>
                </c:pt>
                <c:pt idx="2">
                  <c:v>0.17857173094934364</c:v>
                </c:pt>
                <c:pt idx="3">
                  <c:v>0.17039605025438334</c:v>
                </c:pt>
                <c:pt idx="4">
                  <c:v>0.11407503875125286</c:v>
                </c:pt>
                <c:pt idx="5">
                  <c:v>0.10915006774617454</c:v>
                </c:pt>
                <c:pt idx="6">
                  <c:v>9.3713013961809144E-2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u="none" strike="noStrike" baseline="0" smtClean="0"/>
              <a:t>Répartition de la population par tranche d'âge</a:t>
            </a:r>
            <a:endParaRPr lang="fr-FR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CatName val="1"/>
            <c:showPercent val="1"/>
            <c:showLeaderLines val="1"/>
          </c:dLbls>
          <c:cat>
            <c:strRef>
              <c:f>(population!$B$4,population!$D$4,population!$F$4,population!$H$4)</c:f>
              <c:strCache>
                <c:ptCount val="4"/>
                <c:pt idx="0">
                  <c:v>Célibataire</c:v>
                </c:pt>
                <c:pt idx="1">
                  <c:v>Marié</c:v>
                </c:pt>
                <c:pt idx="2">
                  <c:v>Veuf</c:v>
                </c:pt>
                <c:pt idx="3">
                  <c:v>Divorcé</c:v>
                </c:pt>
              </c:strCache>
            </c:strRef>
          </c:cat>
          <c:val>
            <c:numRef>
              <c:f>(population!$B$13,population!$D$13,population!$F$13,population!$H$13)</c:f>
              <c:numCache>
                <c:formatCode>0.00%</c:formatCode>
                <c:ptCount val="4"/>
                <c:pt idx="0">
                  <c:v>0.34756366000879235</c:v>
                </c:pt>
                <c:pt idx="1">
                  <c:v>0.50976168777789033</c:v>
                </c:pt>
                <c:pt idx="2">
                  <c:v>8.0167710708513709E-2</c:v>
                </c:pt>
                <c:pt idx="3">
                  <c:v>6.2506941504803626E-2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209550</xdr:rowOff>
    </xdr:from>
    <xdr:to>
      <xdr:col>13</xdr:col>
      <xdr:colOff>123825</xdr:colOff>
      <xdr:row>18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38100</xdr:rowOff>
    </xdr:from>
    <xdr:to>
      <xdr:col>4</xdr:col>
      <xdr:colOff>342900</xdr:colOff>
      <xdr:row>28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19050</xdr:rowOff>
    </xdr:from>
    <xdr:to>
      <xdr:col>5</xdr:col>
      <xdr:colOff>504825</xdr:colOff>
      <xdr:row>34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49</xdr:row>
      <xdr:rowOff>3175</xdr:rowOff>
    </xdr:from>
    <xdr:to>
      <xdr:col>6</xdr:col>
      <xdr:colOff>215900</xdr:colOff>
      <xdr:row>72</xdr:row>
      <xdr:rowOff>73025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0</xdr:row>
      <xdr:rowOff>38100</xdr:rowOff>
    </xdr:from>
    <xdr:to>
      <xdr:col>10</xdr:col>
      <xdr:colOff>152400</xdr:colOff>
      <xdr:row>14</xdr:row>
      <xdr:rowOff>127000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279400</xdr:colOff>
      <xdr:row>18</xdr:row>
      <xdr:rowOff>12700</xdr:rowOff>
    </xdr:from>
    <xdr:to>
      <xdr:col>25</xdr:col>
      <xdr:colOff>114300</xdr:colOff>
      <xdr:row>55</xdr:row>
      <xdr:rowOff>12700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215900</xdr:colOff>
      <xdr:row>11</xdr:row>
      <xdr:rowOff>38100</xdr:rowOff>
    </xdr:from>
    <xdr:ext cx="184731" cy="264560"/>
    <xdr:sp macro="" textlink="">
      <xdr:nvSpPr>
        <xdr:cNvPr id="10" name="ZoneTexte 9"/>
        <xdr:cNvSpPr txBox="1"/>
      </xdr:nvSpPr>
      <xdr:spPr>
        <a:xfrm>
          <a:off x="12585700" y="207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graphicFrame macro="">
      <xdr:nvGraphicFramePr>
        <xdr:cNvPr id="13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24</xdr:row>
      <xdr:rowOff>9525</xdr:rowOff>
    </xdr:from>
    <xdr:to>
      <xdr:col>5</xdr:col>
      <xdr:colOff>1028700</xdr:colOff>
      <xdr:row>43</xdr:row>
      <xdr:rowOff>133350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1038224</xdr:colOff>
      <xdr:row>24</xdr:row>
      <xdr:rowOff>19050</xdr:rowOff>
    </xdr:from>
    <xdr:to>
      <xdr:col>11</xdr:col>
      <xdr:colOff>695324</xdr:colOff>
      <xdr:row>44</xdr:row>
      <xdr:rowOff>19050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5</xdr:row>
      <xdr:rowOff>104775</xdr:rowOff>
    </xdr:from>
    <xdr:to>
      <xdr:col>11</xdr:col>
      <xdr:colOff>742950</xdr:colOff>
      <xdr:row>21</xdr:row>
      <xdr:rowOff>104775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16</xdr:row>
      <xdr:rowOff>28575</xdr:rowOff>
    </xdr:from>
    <xdr:to>
      <xdr:col>12</xdr:col>
      <xdr:colOff>685800</xdr:colOff>
      <xdr:row>30</xdr:row>
      <xdr:rowOff>104775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sqref="A1:G1"/>
    </sheetView>
  </sheetViews>
  <sheetFormatPr baseColWidth="10" defaultRowHeight="12.75"/>
  <cols>
    <col min="1" max="1" width="14.85546875" style="3" customWidth="1"/>
    <col min="2" max="3" width="11.42578125" style="3"/>
    <col min="4" max="4" width="12.85546875" style="3" customWidth="1"/>
    <col min="5" max="5" width="8" style="3" customWidth="1"/>
    <col min="6" max="6" width="12.42578125" style="3" customWidth="1"/>
    <col min="7" max="7" width="13.42578125" style="3" customWidth="1"/>
    <col min="8" max="16384" width="11.42578125" style="3"/>
  </cols>
  <sheetData>
    <row r="1" spans="1:8" ht="18.75" customHeight="1" thickBot="1">
      <c r="A1" s="102" t="s">
        <v>0</v>
      </c>
      <c r="B1" s="101"/>
      <c r="C1" s="101"/>
      <c r="D1" s="101"/>
      <c r="E1" s="101"/>
      <c r="F1" s="101"/>
      <c r="G1" s="103"/>
    </row>
    <row r="2" spans="1:8" ht="11.25" customHeight="1">
      <c r="A2" s="1"/>
      <c r="B2" s="1"/>
      <c r="C2" s="1"/>
      <c r="D2" s="1"/>
      <c r="E2" s="1"/>
    </row>
    <row r="3" spans="1:8" ht="11.25" customHeight="1" thickBot="1">
      <c r="A3" s="1"/>
      <c r="B3" s="1"/>
      <c r="C3" s="1"/>
      <c r="D3" s="1"/>
      <c r="E3" s="1"/>
    </row>
    <row r="4" spans="1:8" ht="11.25" customHeight="1">
      <c r="A4" s="4" t="s">
        <v>1</v>
      </c>
      <c r="B4" s="5">
        <v>4000</v>
      </c>
      <c r="C4" s="6"/>
      <c r="D4" s="6"/>
      <c r="E4" s="6"/>
      <c r="F4" s="6"/>
      <c r="G4" s="6"/>
      <c r="H4" s="6"/>
    </row>
    <row r="5" spans="1:8" ht="11.25" customHeight="1" thickBot="1">
      <c r="A5" s="7" t="s">
        <v>2</v>
      </c>
      <c r="B5" s="8">
        <v>1500</v>
      </c>
      <c r="C5" s="6"/>
      <c r="D5" s="6"/>
      <c r="E5" s="6"/>
      <c r="F5" s="6"/>
      <c r="G5" s="6"/>
      <c r="H5" s="6"/>
    </row>
    <row r="6" spans="1:8" ht="11.25" customHeight="1">
      <c r="A6" s="9"/>
      <c r="B6" s="10"/>
      <c r="C6" s="6"/>
      <c r="D6" s="6"/>
      <c r="E6" s="6"/>
      <c r="F6" s="6"/>
      <c r="G6" s="6"/>
      <c r="H6" s="6"/>
    </row>
    <row r="7" spans="1:8" ht="11.25" customHeight="1" thickBot="1">
      <c r="A7" s="6"/>
      <c r="B7" s="6"/>
      <c r="C7" s="6"/>
      <c r="D7" s="6"/>
      <c r="E7" s="6"/>
      <c r="F7" s="6"/>
      <c r="G7" s="6"/>
      <c r="H7" s="6"/>
    </row>
    <row r="8" spans="1:8" s="2" customFormat="1" ht="11.25" customHeight="1" thickBot="1">
      <c r="A8" s="90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2" t="s">
        <v>8</v>
      </c>
      <c r="G8" s="13" t="s">
        <v>15</v>
      </c>
      <c r="H8" s="6"/>
    </row>
    <row r="9" spans="1:8" ht="11.25" customHeight="1">
      <c r="A9" s="91" t="s">
        <v>9</v>
      </c>
      <c r="B9" s="14">
        <v>1150</v>
      </c>
      <c r="C9" s="14">
        <v>1200</v>
      </c>
      <c r="D9" s="14">
        <f>SUM(B9:C9)</f>
        <v>2350</v>
      </c>
      <c r="E9" s="96">
        <f>D9/$D$14</f>
        <v>0.15249837767683322</v>
      </c>
      <c r="F9" s="97">
        <f>$F$14*E9</f>
        <v>609.99351070733292</v>
      </c>
      <c r="G9" s="99">
        <f>$B$5+F9</f>
        <v>2109.9935107073329</v>
      </c>
      <c r="H9" s="6"/>
    </row>
    <row r="10" spans="1:8" ht="11.25" customHeight="1">
      <c r="A10" s="92" t="s">
        <v>10</v>
      </c>
      <c r="B10" s="14">
        <v>2300</v>
      </c>
      <c r="C10" s="14">
        <v>2560</v>
      </c>
      <c r="D10" s="14">
        <f t="shared" ref="D10:D13" si="0">SUM(B10:C10)</f>
        <v>4860</v>
      </c>
      <c r="E10" s="96">
        <f t="shared" ref="E10:E13" si="1">D10/$D$14</f>
        <v>0.31537962362102528</v>
      </c>
      <c r="F10" s="97">
        <f t="shared" ref="F10:F13" si="2">$F$14*E10</f>
        <v>1261.5184944841012</v>
      </c>
      <c r="G10" s="99">
        <f t="shared" ref="G10:G13" si="3">$B$5+F10</f>
        <v>2761.5184944841012</v>
      </c>
      <c r="H10" s="6"/>
    </row>
    <row r="11" spans="1:8" ht="11.25" customHeight="1">
      <c r="A11" s="92" t="s">
        <v>11</v>
      </c>
      <c r="B11" s="14">
        <v>1500</v>
      </c>
      <c r="C11" s="14">
        <v>1450</v>
      </c>
      <c r="D11" s="14">
        <f t="shared" si="0"/>
        <v>2950</v>
      </c>
      <c r="E11" s="96">
        <f t="shared" si="1"/>
        <v>0.19143413367942894</v>
      </c>
      <c r="F11" s="97">
        <f t="shared" si="2"/>
        <v>765.7365347177157</v>
      </c>
      <c r="G11" s="99">
        <f t="shared" si="3"/>
        <v>2265.7365347177156</v>
      </c>
      <c r="H11" s="6"/>
    </row>
    <row r="12" spans="1:8" ht="11.25" customHeight="1">
      <c r="A12" s="92" t="s">
        <v>12</v>
      </c>
      <c r="B12" s="14">
        <v>800</v>
      </c>
      <c r="C12" s="14">
        <v>1200</v>
      </c>
      <c r="D12" s="14">
        <f t="shared" si="0"/>
        <v>2000</v>
      </c>
      <c r="E12" s="96">
        <f t="shared" si="1"/>
        <v>0.12978585334198572</v>
      </c>
      <c r="F12" s="97">
        <f t="shared" si="2"/>
        <v>519.14341336794291</v>
      </c>
      <c r="G12" s="99">
        <f t="shared" si="3"/>
        <v>2019.1434133679429</v>
      </c>
      <c r="H12" s="6"/>
    </row>
    <row r="13" spans="1:8" ht="11.25" customHeight="1" thickBot="1">
      <c r="A13" s="93" t="s">
        <v>13</v>
      </c>
      <c r="B13" s="15">
        <v>1250</v>
      </c>
      <c r="C13" s="15">
        <v>2000</v>
      </c>
      <c r="D13" s="14">
        <f t="shared" si="0"/>
        <v>3250</v>
      </c>
      <c r="E13" s="96">
        <f t="shared" si="1"/>
        <v>0.21090201168072681</v>
      </c>
      <c r="F13" s="97">
        <f t="shared" si="2"/>
        <v>843.60804672290726</v>
      </c>
      <c r="G13" s="99">
        <f t="shared" si="3"/>
        <v>2343.6080467229071</v>
      </c>
      <c r="H13" s="6"/>
    </row>
    <row r="14" spans="1:8" ht="15.75" customHeight="1" thickBot="1">
      <c r="A14" s="94" t="s">
        <v>14</v>
      </c>
      <c r="B14" s="16"/>
      <c r="C14" s="16"/>
      <c r="D14" s="95">
        <f>SUM(D9:D13)</f>
        <v>15410</v>
      </c>
      <c r="E14" s="72"/>
      <c r="F14" s="98">
        <f>B4</f>
        <v>4000</v>
      </c>
      <c r="G14" s="100">
        <f>SUM(G9:G13)</f>
        <v>11500</v>
      </c>
      <c r="H14" s="6"/>
    </row>
    <row r="16" spans="1:8">
      <c r="A16" s="71" t="s">
        <v>16</v>
      </c>
      <c r="B16" s="65"/>
      <c r="C16" s="65"/>
      <c r="D16" s="65"/>
      <c r="E16" s="65"/>
      <c r="F16" s="65"/>
      <c r="G16" s="65"/>
    </row>
    <row r="17" spans="1:7">
      <c r="A17" s="70" t="s">
        <v>88</v>
      </c>
      <c r="B17" s="66"/>
      <c r="C17" s="66"/>
      <c r="D17" s="66"/>
      <c r="E17" s="65"/>
      <c r="F17" s="65"/>
      <c r="G17" s="65"/>
    </row>
    <row r="18" spans="1:7">
      <c r="A18" s="70" t="s">
        <v>89</v>
      </c>
      <c r="B18" s="66"/>
      <c r="C18" s="66"/>
      <c r="D18" s="66"/>
      <c r="E18" s="65"/>
      <c r="F18" s="65"/>
      <c r="G18" s="65"/>
    </row>
    <row r="19" spans="1:7">
      <c r="A19" s="70" t="s">
        <v>90</v>
      </c>
      <c r="B19" s="66"/>
      <c r="C19" s="66"/>
      <c r="D19" s="66"/>
      <c r="E19" s="65"/>
      <c r="F19" s="65"/>
      <c r="G19" s="65"/>
    </row>
    <row r="20" spans="1:7">
      <c r="A20" s="70" t="s">
        <v>91</v>
      </c>
      <c r="B20" s="66"/>
      <c r="C20" s="66"/>
      <c r="D20" s="66"/>
      <c r="E20" s="65"/>
      <c r="F20" s="65"/>
      <c r="G20" s="65"/>
    </row>
    <row r="21" spans="1:7">
      <c r="A21" s="70" t="s">
        <v>92</v>
      </c>
      <c r="B21" s="65"/>
      <c r="C21" s="65"/>
      <c r="D21" s="65"/>
      <c r="E21" s="65"/>
      <c r="F21" s="65"/>
      <c r="G21" s="65"/>
    </row>
    <row r="22" spans="1:7">
      <c r="A22" s="70" t="s">
        <v>93</v>
      </c>
      <c r="B22" s="65"/>
      <c r="C22" s="65"/>
      <c r="D22" s="65"/>
      <c r="E22" s="65"/>
      <c r="F22" s="65"/>
      <c r="G22" s="65"/>
    </row>
  </sheetData>
  <mergeCells count="1">
    <mergeCell ref="A1:G1"/>
  </mergeCells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sqref="A1:B1"/>
    </sheetView>
  </sheetViews>
  <sheetFormatPr baseColWidth="10" defaultRowHeight="12.75"/>
  <cols>
    <col min="1" max="1" width="22.7109375" customWidth="1"/>
    <col min="2" max="2" width="17" customWidth="1"/>
    <col min="4" max="4" width="12.42578125" customWidth="1"/>
  </cols>
  <sheetData>
    <row r="1" spans="1:7" ht="12.75" customHeight="1">
      <c r="A1" s="104" t="s">
        <v>79</v>
      </c>
      <c r="B1" s="104"/>
      <c r="C1" s="46"/>
    </row>
    <row r="2" spans="1:7" ht="15.75" thickBot="1">
      <c r="A2" s="45"/>
      <c r="B2" s="46"/>
      <c r="C2" s="46"/>
    </row>
    <row r="3" spans="1:7" ht="13.5" thickBot="1">
      <c r="A3" s="50" t="s">
        <v>84</v>
      </c>
      <c r="B3" s="51" t="s">
        <v>85</v>
      </c>
    </row>
    <row r="4" spans="1:7" ht="13.5" thickBot="1">
      <c r="A4" s="48" t="s">
        <v>80</v>
      </c>
      <c r="B4" s="49">
        <v>435</v>
      </c>
    </row>
    <row r="5" spans="1:7" ht="13.5" thickBot="1">
      <c r="A5" s="52" t="s">
        <v>86</v>
      </c>
      <c r="B5" s="47">
        <v>312</v>
      </c>
    </row>
    <row r="6" spans="1:7" ht="13.5" thickBot="1">
      <c r="A6" s="25" t="s">
        <v>81</v>
      </c>
      <c r="B6" s="47">
        <v>25</v>
      </c>
    </row>
    <row r="7" spans="1:7" ht="13.5" thickBot="1">
      <c r="A7" s="25" t="s">
        <v>82</v>
      </c>
      <c r="B7" s="47">
        <v>120</v>
      </c>
    </row>
    <row r="8" spans="1:7" ht="13.5" thickBot="1">
      <c r="A8" s="25" t="s">
        <v>83</v>
      </c>
      <c r="B8" s="47">
        <v>34</v>
      </c>
    </row>
    <row r="10" spans="1:7">
      <c r="A10" s="71" t="s">
        <v>16</v>
      </c>
      <c r="B10" s="65"/>
      <c r="C10" s="65"/>
      <c r="D10" s="65"/>
      <c r="E10" s="65"/>
      <c r="F10" s="65"/>
      <c r="G10" s="65"/>
    </row>
    <row r="11" spans="1:7">
      <c r="A11" s="70" t="s">
        <v>101</v>
      </c>
      <c r="B11" s="65"/>
      <c r="C11" s="65"/>
      <c r="D11" s="65"/>
      <c r="E11" s="65"/>
      <c r="F11" s="65"/>
      <c r="G11" s="65"/>
    </row>
  </sheetData>
  <mergeCells count="1">
    <mergeCell ref="A1:B1"/>
  </mergeCells>
  <phoneticPr fontId="17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H18" sqref="H18"/>
    </sheetView>
  </sheetViews>
  <sheetFormatPr baseColWidth="10" defaultRowHeight="12.75"/>
  <cols>
    <col min="1" max="1" width="11.5703125" customWidth="1"/>
    <col min="2" max="5" width="12.42578125" customWidth="1"/>
    <col min="6" max="7" width="12" bestFit="1" customWidth="1"/>
  </cols>
  <sheetData>
    <row r="1" spans="1:7" ht="19.5" customHeight="1">
      <c r="A1" s="110" t="s">
        <v>87</v>
      </c>
      <c r="B1" s="108"/>
      <c r="C1" s="108"/>
      <c r="D1" s="108"/>
      <c r="E1" s="108"/>
      <c r="F1" s="108"/>
      <c r="G1" s="109"/>
    </row>
    <row r="2" spans="1:7" ht="19.5" customHeight="1">
      <c r="A2" s="40"/>
      <c r="B2" s="40"/>
      <c r="C2" s="40"/>
      <c r="D2" s="40"/>
      <c r="E2" s="40"/>
      <c r="F2" s="40"/>
      <c r="G2" s="40"/>
    </row>
    <row r="3" spans="1:7">
      <c r="A3" s="41"/>
      <c r="B3" s="111"/>
      <c r="C3" s="111"/>
      <c r="D3" s="111"/>
      <c r="E3" s="111"/>
      <c r="F3" s="41"/>
      <c r="G3" s="41"/>
    </row>
    <row r="4" spans="1:7" ht="20.100000000000001" customHeight="1">
      <c r="A4" s="42" t="s">
        <v>68</v>
      </c>
      <c r="B4" s="43" t="s">
        <v>69</v>
      </c>
      <c r="C4" s="43" t="s">
        <v>70</v>
      </c>
      <c r="D4" s="43" t="s">
        <v>71</v>
      </c>
      <c r="E4" s="43" t="s">
        <v>72</v>
      </c>
      <c r="F4" s="43" t="s">
        <v>14</v>
      </c>
      <c r="G4" s="43" t="s">
        <v>73</v>
      </c>
    </row>
    <row r="5" spans="1:7" ht="20.100000000000001" customHeight="1">
      <c r="A5" s="43" t="s">
        <v>74</v>
      </c>
      <c r="B5" s="105">
        <v>324645</v>
      </c>
      <c r="C5" s="105">
        <v>332728</v>
      </c>
      <c r="D5" s="105">
        <v>335678</v>
      </c>
      <c r="E5" s="105">
        <v>326587</v>
      </c>
      <c r="F5" s="106">
        <f>SUM(B5:E5)</f>
        <v>1319638</v>
      </c>
      <c r="G5" s="107">
        <f>AVERAGE(B5:E5)</f>
        <v>329909.5</v>
      </c>
    </row>
    <row r="6" spans="1:7" ht="20.100000000000001" customHeight="1">
      <c r="A6" s="43" t="s">
        <v>75</v>
      </c>
      <c r="B6" s="105">
        <v>299654</v>
      </c>
      <c r="C6" s="105">
        <v>201254</v>
      </c>
      <c r="D6" s="105">
        <v>209568</v>
      </c>
      <c r="E6" s="105">
        <v>298547</v>
      </c>
      <c r="F6" s="106">
        <f t="shared" ref="F6:F8" si="0">SUM(B6:E6)</f>
        <v>1009023</v>
      </c>
      <c r="G6" s="107">
        <f t="shared" ref="G6:G8" si="1">AVERAGE(B6:E6)</f>
        <v>252255.75</v>
      </c>
    </row>
    <row r="7" spans="1:7" ht="20.100000000000001" customHeight="1">
      <c r="A7" s="43" t="s">
        <v>76</v>
      </c>
      <c r="B7" s="105">
        <v>310236</v>
      </c>
      <c r="C7" s="105">
        <v>211789</v>
      </c>
      <c r="D7" s="105">
        <v>313584</v>
      </c>
      <c r="E7" s="105">
        <v>301587</v>
      </c>
      <c r="F7" s="106">
        <f t="shared" si="0"/>
        <v>1137196</v>
      </c>
      <c r="G7" s="107">
        <f t="shared" si="1"/>
        <v>284299</v>
      </c>
    </row>
    <row r="8" spans="1:7" ht="20.100000000000001" customHeight="1">
      <c r="A8" s="43" t="s">
        <v>77</v>
      </c>
      <c r="B8" s="105">
        <v>345689</v>
      </c>
      <c r="C8" s="105">
        <v>360547</v>
      </c>
      <c r="D8" s="105">
        <v>365894</v>
      </c>
      <c r="E8" s="105">
        <v>310952</v>
      </c>
      <c r="F8" s="106">
        <f t="shared" si="0"/>
        <v>1383082</v>
      </c>
      <c r="G8" s="107">
        <f t="shared" si="1"/>
        <v>345770.5</v>
      </c>
    </row>
    <row r="9" spans="1:7" ht="20.100000000000001" customHeight="1">
      <c r="A9" s="43" t="s">
        <v>14</v>
      </c>
      <c r="B9" s="106">
        <f>SUM(B5:B8)</f>
        <v>1280224</v>
      </c>
      <c r="C9" s="106">
        <f t="shared" ref="C9:E9" si="2">SUM(C5:C8)</f>
        <v>1106318</v>
      </c>
      <c r="D9" s="106">
        <f t="shared" si="2"/>
        <v>1224724</v>
      </c>
      <c r="E9" s="106">
        <f t="shared" si="2"/>
        <v>1237673</v>
      </c>
      <c r="F9" s="106"/>
      <c r="G9" s="106"/>
    </row>
    <row r="10" spans="1:7" ht="20.100000000000001" customHeight="1">
      <c r="A10" s="43" t="s">
        <v>73</v>
      </c>
      <c r="B10" s="106">
        <f>AVERAGE(B5:B9)</f>
        <v>512089.59999999998</v>
      </c>
      <c r="C10" s="106">
        <f t="shared" ref="C10:E10" si="3">AVERAGE(C5:C9)</f>
        <v>442527.2</v>
      </c>
      <c r="D10" s="106">
        <f t="shared" si="3"/>
        <v>489889.6</v>
      </c>
      <c r="E10" s="106">
        <f t="shared" si="3"/>
        <v>495069.2</v>
      </c>
      <c r="F10" s="106"/>
      <c r="G10" s="106"/>
    </row>
    <row r="11" spans="1:7">
      <c r="A11" s="41"/>
      <c r="B11" s="44"/>
      <c r="C11" s="44"/>
      <c r="D11" s="41"/>
      <c r="E11" s="41"/>
      <c r="F11" s="41"/>
      <c r="G11" s="41"/>
    </row>
    <row r="13" spans="1:7">
      <c r="A13" s="73" t="s">
        <v>16</v>
      </c>
      <c r="B13" s="63"/>
      <c r="C13" s="63"/>
      <c r="D13" s="63"/>
      <c r="E13" s="63"/>
    </row>
    <row r="14" spans="1:7">
      <c r="A14" s="63" t="s">
        <v>94</v>
      </c>
      <c r="B14" s="63"/>
      <c r="C14" s="63"/>
      <c r="D14" s="63"/>
      <c r="E14" s="63"/>
    </row>
    <row r="15" spans="1:7">
      <c r="A15" s="66" t="s">
        <v>99</v>
      </c>
      <c r="B15" s="63"/>
      <c r="C15" s="63"/>
      <c r="D15" s="63"/>
      <c r="E15" s="63"/>
    </row>
    <row r="16" spans="1:7">
      <c r="A16" s="70" t="s">
        <v>95</v>
      </c>
      <c r="B16" s="63"/>
      <c r="C16" s="63"/>
      <c r="D16" s="63"/>
      <c r="E16" s="63"/>
    </row>
  </sheetData>
  <mergeCells count="2">
    <mergeCell ref="A1:G1"/>
    <mergeCell ref="B3:E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zoomScale="75" workbookViewId="0">
      <selection activeCell="P61" sqref="P61"/>
    </sheetView>
  </sheetViews>
  <sheetFormatPr baseColWidth="10" defaultRowHeight="12.75"/>
  <cols>
    <col min="1" max="1" width="48.28515625" customWidth="1"/>
  </cols>
  <sheetData>
    <row r="1" spans="1:7" ht="15.75" thickBot="1">
      <c r="A1" s="55" t="s">
        <v>36</v>
      </c>
      <c r="B1" s="55">
        <v>1990</v>
      </c>
      <c r="C1" s="55">
        <v>1991</v>
      </c>
      <c r="D1" s="55">
        <v>1992</v>
      </c>
      <c r="E1" s="56"/>
      <c r="F1" s="56"/>
    </row>
    <row r="2" spans="1:7" ht="14.25">
      <c r="A2" s="57" t="s">
        <v>37</v>
      </c>
      <c r="B2" s="58">
        <v>63727</v>
      </c>
      <c r="C2" s="58">
        <v>70174</v>
      </c>
      <c r="D2" s="58">
        <v>71533</v>
      </c>
      <c r="E2" s="56"/>
      <c r="F2" s="56"/>
    </row>
    <row r="3" spans="1:7" ht="14.25">
      <c r="A3" s="57" t="s">
        <v>38</v>
      </c>
      <c r="B3" s="58">
        <v>60092</v>
      </c>
      <c r="C3" s="58">
        <v>65408</v>
      </c>
      <c r="D3" s="58">
        <v>66716</v>
      </c>
      <c r="E3" s="56"/>
      <c r="F3" s="56"/>
    </row>
    <row r="4" spans="1:7" ht="14.25">
      <c r="A4" s="57" t="s">
        <v>39</v>
      </c>
      <c r="B4" s="58">
        <v>56812</v>
      </c>
      <c r="C4" s="58">
        <v>61278</v>
      </c>
      <c r="D4" s="58">
        <v>62971</v>
      </c>
      <c r="E4" s="56"/>
      <c r="F4" s="56"/>
    </row>
    <row r="5" spans="1:7" ht="14.25">
      <c r="A5" s="57" t="s">
        <v>40</v>
      </c>
      <c r="B5" s="58"/>
      <c r="C5" s="58"/>
      <c r="D5" s="58"/>
      <c r="E5" s="56"/>
      <c r="F5" s="56"/>
    </row>
    <row r="6" spans="1:7" ht="14.25">
      <c r="A6" s="57" t="s">
        <v>41</v>
      </c>
      <c r="B6" s="58">
        <v>58672</v>
      </c>
      <c r="C6" s="58">
        <v>61635</v>
      </c>
      <c r="D6" s="58">
        <v>62657</v>
      </c>
      <c r="E6" s="56"/>
      <c r="F6" s="56"/>
    </row>
    <row r="7" spans="1:7" ht="15" thickBot="1">
      <c r="A7" s="57" t="s">
        <v>42</v>
      </c>
      <c r="B7" s="58">
        <v>7910</v>
      </c>
      <c r="C7" s="58">
        <v>8616</v>
      </c>
      <c r="D7" s="58">
        <v>8489</v>
      </c>
      <c r="E7" s="56"/>
      <c r="F7" s="56"/>
    </row>
    <row r="8" spans="1:7" ht="15.75" thickBot="1">
      <c r="A8" s="59" t="s">
        <v>43</v>
      </c>
      <c r="B8" s="86">
        <f>SUM(B2:B7)</f>
        <v>247213</v>
      </c>
      <c r="C8" s="86">
        <f t="shared" ref="C8:D8" si="0">SUM(C2:C7)</f>
        <v>267111</v>
      </c>
      <c r="D8" s="86">
        <f t="shared" si="0"/>
        <v>272366</v>
      </c>
      <c r="E8" s="56"/>
      <c r="F8" s="56"/>
    </row>
    <row r="9" spans="1:7" ht="14.25">
      <c r="A9" s="57" t="s">
        <v>44</v>
      </c>
      <c r="B9" s="58">
        <v>41948</v>
      </c>
      <c r="C9" s="58">
        <v>44045</v>
      </c>
      <c r="D9" s="58">
        <v>43595</v>
      </c>
      <c r="E9" s="56"/>
      <c r="F9" s="56"/>
    </row>
    <row r="10" spans="1:7" ht="14.25">
      <c r="A10" s="57" t="s">
        <v>45</v>
      </c>
      <c r="B10" s="58">
        <v>70249</v>
      </c>
      <c r="C10" s="58">
        <v>70368</v>
      </c>
      <c r="D10" s="58">
        <v>75053</v>
      </c>
      <c r="E10" s="56"/>
      <c r="F10" s="56"/>
    </row>
    <row r="11" spans="1:7" ht="15" thickBot="1">
      <c r="A11" s="57" t="s">
        <v>46</v>
      </c>
      <c r="B11" s="58">
        <v>424</v>
      </c>
      <c r="C11" s="58">
        <v>337</v>
      </c>
      <c r="D11" s="58">
        <v>212</v>
      </c>
      <c r="E11" s="56"/>
      <c r="F11" s="56"/>
    </row>
    <row r="12" spans="1:7" ht="15.75" thickBot="1">
      <c r="A12" s="59" t="s">
        <v>47</v>
      </c>
      <c r="B12" s="86">
        <f>SUM(B9:B11)</f>
        <v>112621</v>
      </c>
      <c r="C12" s="86">
        <f t="shared" ref="C12:D12" si="1">SUM(C9:C11)</f>
        <v>114750</v>
      </c>
      <c r="D12" s="86">
        <f t="shared" si="1"/>
        <v>118860</v>
      </c>
      <c r="E12" s="56"/>
      <c r="F12" s="56"/>
    </row>
    <row r="13" spans="1:7" ht="15.75" thickBot="1">
      <c r="A13" s="60" t="s">
        <v>78</v>
      </c>
      <c r="B13" s="61">
        <v>24116</v>
      </c>
      <c r="C13" s="61">
        <v>34385</v>
      </c>
      <c r="D13" s="61">
        <v>44933</v>
      </c>
      <c r="E13" s="56"/>
      <c r="F13" s="56"/>
    </row>
    <row r="14" spans="1:7" ht="16.5" customHeight="1" thickBot="1">
      <c r="A14" s="60" t="s">
        <v>48</v>
      </c>
      <c r="B14" s="87">
        <f>SUM(B13,B12,B8)</f>
        <v>383950</v>
      </c>
      <c r="C14" s="87">
        <f t="shared" ref="C14:D14" si="2">SUM(C13,C12,C8)</f>
        <v>416246</v>
      </c>
      <c r="D14" s="87">
        <f t="shared" si="2"/>
        <v>436159</v>
      </c>
      <c r="E14" s="56"/>
      <c r="F14" s="56"/>
    </row>
    <row r="15" spans="1:7" ht="14.25">
      <c r="A15" s="56"/>
      <c r="B15" s="56"/>
      <c r="C15" s="56"/>
      <c r="D15" s="56"/>
      <c r="E15" s="56"/>
      <c r="F15" s="56"/>
    </row>
    <row r="16" spans="1:7">
      <c r="G16" s="54"/>
    </row>
    <row r="17" spans="1:9" ht="15">
      <c r="A17" s="74" t="s">
        <v>16</v>
      </c>
      <c r="B17" s="63"/>
      <c r="C17" s="63"/>
      <c r="D17" s="63"/>
      <c r="E17" s="63"/>
      <c r="F17" s="63"/>
      <c r="G17" s="63"/>
      <c r="H17" s="63"/>
      <c r="I17" s="63"/>
    </row>
    <row r="18" spans="1:9" ht="15">
      <c r="A18" s="75" t="s">
        <v>96</v>
      </c>
      <c r="B18" s="76"/>
      <c r="C18" s="76"/>
      <c r="D18" s="76"/>
      <c r="E18" s="76"/>
      <c r="F18" s="76"/>
      <c r="G18" s="63"/>
      <c r="H18" s="63"/>
      <c r="I18" s="63"/>
    </row>
    <row r="19" spans="1:9" ht="15">
      <c r="A19" s="75" t="s">
        <v>49</v>
      </c>
      <c r="B19" s="76"/>
      <c r="C19" s="76"/>
      <c r="D19" s="76"/>
      <c r="E19" s="76"/>
      <c r="F19" s="76"/>
      <c r="G19" s="63"/>
      <c r="H19" s="63"/>
      <c r="I19" s="63"/>
    </row>
    <row r="20" spans="1:9" ht="15">
      <c r="A20" s="77" t="s">
        <v>50</v>
      </c>
      <c r="B20" s="76"/>
      <c r="C20" s="76"/>
      <c r="D20" s="78"/>
      <c r="E20" s="76"/>
      <c r="F20" s="76"/>
      <c r="G20" s="63"/>
      <c r="H20" s="63"/>
      <c r="I20" s="63"/>
    </row>
    <row r="21" spans="1:9" ht="15">
      <c r="A21" s="75" t="s">
        <v>51</v>
      </c>
      <c r="B21" s="76"/>
      <c r="C21" s="76"/>
      <c r="D21" s="76"/>
      <c r="E21" s="76"/>
      <c r="F21" s="76"/>
      <c r="G21" s="63"/>
      <c r="H21" s="63"/>
      <c r="I21" s="63"/>
    </row>
    <row r="22" spans="1:9" ht="15">
      <c r="A22" s="77"/>
      <c r="B22" s="76"/>
      <c r="C22" s="76"/>
      <c r="D22" s="78"/>
      <c r="E22" s="76"/>
      <c r="F22" s="76"/>
      <c r="G22" s="63"/>
      <c r="H22" s="63"/>
      <c r="I22" s="63"/>
    </row>
    <row r="23" spans="1:9" ht="15">
      <c r="A23" s="75" t="s">
        <v>53</v>
      </c>
      <c r="B23" s="76"/>
      <c r="C23" s="76"/>
      <c r="D23" s="76"/>
      <c r="E23" s="76"/>
      <c r="F23" s="76"/>
      <c r="G23" s="63"/>
      <c r="H23" s="63"/>
      <c r="I23" s="63"/>
    </row>
  </sheetData>
  <phoneticPr fontId="17" type="noConversion"/>
  <pageMargins left="0.78740157499999996" right="0.78740157499999996" top="0.984251969" bottom="0.984251969" header="0.4921259845" footer="0.4921259845"/>
  <pageSetup paperSize="9" scale="85" orientation="portrait" horizont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J18" sqref="J18"/>
    </sheetView>
  </sheetViews>
  <sheetFormatPr baseColWidth="10" defaultRowHeight="12.75"/>
  <cols>
    <col min="1" max="1" width="12.7109375" customWidth="1"/>
    <col min="2" max="2" width="15.5703125" bestFit="1" customWidth="1"/>
    <col min="3" max="3" width="7.28515625" bestFit="1" customWidth="1"/>
    <col min="4" max="4" width="15.5703125" bestFit="1" customWidth="1"/>
    <col min="5" max="5" width="7.28515625" bestFit="1" customWidth="1"/>
    <col min="6" max="6" width="15.5703125" bestFit="1" customWidth="1"/>
    <col min="7" max="7" width="7.28515625" bestFit="1" customWidth="1"/>
    <col min="8" max="8" width="14.5703125" bestFit="1" customWidth="1"/>
    <col min="9" max="9" width="8.42578125" customWidth="1"/>
    <col min="10" max="10" width="15.5703125" bestFit="1" customWidth="1"/>
    <col min="11" max="11" width="12.7109375" customWidth="1"/>
  </cols>
  <sheetData>
    <row r="1" spans="1:11">
      <c r="A1" s="17" t="s">
        <v>17</v>
      </c>
      <c r="B1" s="17"/>
      <c r="C1" s="17"/>
    </row>
    <row r="2" spans="1:11">
      <c r="A2" s="17"/>
      <c r="B2" s="17"/>
      <c r="C2" s="17"/>
    </row>
    <row r="3" spans="1:11" ht="13.5" thickBot="1"/>
    <row r="4" spans="1:11" ht="15.95" customHeight="1">
      <c r="A4" s="18" t="s">
        <v>18</v>
      </c>
      <c r="B4" s="19" t="s">
        <v>19</v>
      </c>
      <c r="C4" s="19" t="s">
        <v>7</v>
      </c>
      <c r="D4" s="19" t="s">
        <v>20</v>
      </c>
      <c r="E4" s="19" t="s">
        <v>7</v>
      </c>
      <c r="F4" s="53" t="s">
        <v>100</v>
      </c>
      <c r="G4" s="19" t="s">
        <v>7</v>
      </c>
      <c r="H4" s="19" t="s">
        <v>21</v>
      </c>
      <c r="I4" s="19" t="s">
        <v>7</v>
      </c>
      <c r="J4" s="19" t="s">
        <v>22</v>
      </c>
      <c r="K4" s="20" t="s">
        <v>7</v>
      </c>
    </row>
    <row r="5" spans="1:11" ht="15.95" customHeight="1">
      <c r="A5" s="21" t="s">
        <v>23</v>
      </c>
      <c r="B5" s="79">
        <v>7457585</v>
      </c>
      <c r="C5" s="113">
        <f>B5/B$12</f>
        <v>0.44635205694280067</v>
      </c>
      <c r="D5" s="79">
        <v>174275</v>
      </c>
      <c r="E5" s="113">
        <f>D5/D$12</f>
        <v>7.1118336504667713E-3</v>
      </c>
      <c r="F5" s="79">
        <v>3900</v>
      </c>
      <c r="G5" s="113">
        <f>F5/F$12</f>
        <v>1.0119960454308379E-3</v>
      </c>
      <c r="H5" s="79">
        <v>7889</v>
      </c>
      <c r="I5" s="113">
        <f>H5/H$12</f>
        <v>2.6254720375080746E-3</v>
      </c>
      <c r="J5" s="80">
        <f>H5+F5+D5+B5</f>
        <v>7643649</v>
      </c>
      <c r="K5" s="113">
        <f>J5/J$12</f>
        <v>0.15900633452162952</v>
      </c>
    </row>
    <row r="6" spans="1:11" ht="15.95" customHeight="1">
      <c r="A6" s="21" t="s">
        <v>24</v>
      </c>
      <c r="B6" s="79">
        <v>4982473</v>
      </c>
      <c r="C6" s="113">
        <f t="shared" ref="C6:C11" si="0">B6/B$12</f>
        <v>0.29821142799069228</v>
      </c>
      <c r="D6" s="79">
        <v>3201010</v>
      </c>
      <c r="E6" s="113">
        <f t="shared" ref="E6:E11" si="1">D6/D$12</f>
        <v>0.13062717333800397</v>
      </c>
      <c r="F6" s="79">
        <v>14200</v>
      </c>
      <c r="G6" s="113">
        <f t="shared" ref="G6:G11" si="2">F6/F$12</f>
        <v>3.6847035500302302E-3</v>
      </c>
      <c r="H6" s="79">
        <v>219022</v>
      </c>
      <c r="I6" s="113">
        <f t="shared" ref="I6:I11" si="3">H6/H$12</f>
        <v>7.2890878007237106E-2</v>
      </c>
      <c r="J6" s="80">
        <f t="shared" ref="J6:J11" si="4">H6+F6+D6+B6</f>
        <v>8416705</v>
      </c>
      <c r="K6" s="113">
        <f t="shared" ref="K6:K11" si="5">J6/J$12</f>
        <v>0.17508776381540697</v>
      </c>
    </row>
    <row r="7" spans="1:11" ht="15.95" customHeight="1">
      <c r="A7" s="21" t="s">
        <v>25</v>
      </c>
      <c r="B7" s="79">
        <v>2154978</v>
      </c>
      <c r="C7" s="113">
        <f t="shared" si="0"/>
        <v>0.12897993961402823</v>
      </c>
      <c r="D7" s="79">
        <v>5547391</v>
      </c>
      <c r="E7" s="113">
        <f t="shared" si="1"/>
        <v>0.22637855106065996</v>
      </c>
      <c r="F7" s="79">
        <v>72009</v>
      </c>
      <c r="G7" s="113">
        <f t="shared" si="2"/>
        <v>1.8685339291135694E-2</v>
      </c>
      <c r="H7" s="79">
        <v>809806</v>
      </c>
      <c r="I7" s="113">
        <f t="shared" si="3"/>
        <v>0.26950475457044792</v>
      </c>
      <c r="J7" s="80">
        <f t="shared" si="4"/>
        <v>8584184</v>
      </c>
      <c r="K7" s="113">
        <f t="shared" si="5"/>
        <v>0.17857173094934364</v>
      </c>
    </row>
    <row r="8" spans="1:11" ht="15.95" customHeight="1">
      <c r="A8" s="21" t="s">
        <v>26</v>
      </c>
      <c r="B8" s="79">
        <v>933780</v>
      </c>
      <c r="C8" s="113">
        <f t="shared" si="0"/>
        <v>5.5888685644487915E-2</v>
      </c>
      <c r="D8" s="79">
        <v>5998865</v>
      </c>
      <c r="E8" s="113">
        <f t="shared" si="1"/>
        <v>0.24480235244072499</v>
      </c>
      <c r="F8" s="79">
        <v>212456</v>
      </c>
      <c r="G8" s="113">
        <f t="shared" si="2"/>
        <v>5.5129392776424126E-2</v>
      </c>
      <c r="H8" s="79">
        <v>1046067</v>
      </c>
      <c r="I8" s="113">
        <f t="shared" si="3"/>
        <v>0.34813279983013806</v>
      </c>
      <c r="J8" s="80">
        <f t="shared" si="4"/>
        <v>8191168</v>
      </c>
      <c r="K8" s="113">
        <f t="shared" si="5"/>
        <v>0.17039605025438334</v>
      </c>
    </row>
    <row r="9" spans="1:11" ht="15.95" customHeight="1">
      <c r="A9" s="21" t="s">
        <v>27</v>
      </c>
      <c r="B9" s="79">
        <v>421430</v>
      </c>
      <c r="C9" s="113">
        <f t="shared" si="0"/>
        <v>2.5223466760004008E-2</v>
      </c>
      <c r="D9" s="79">
        <v>4142463</v>
      </c>
      <c r="E9" s="113">
        <f t="shared" si="1"/>
        <v>0.16904609243559623</v>
      </c>
      <c r="F9" s="79">
        <v>414694</v>
      </c>
      <c r="G9" s="113">
        <f t="shared" si="2"/>
        <v>0.10760735591381945</v>
      </c>
      <c r="H9" s="79">
        <v>505154</v>
      </c>
      <c r="I9" s="113">
        <f t="shared" si="3"/>
        <v>0.16811607322035163</v>
      </c>
      <c r="J9" s="80">
        <f t="shared" si="4"/>
        <v>5483741</v>
      </c>
      <c r="K9" s="113">
        <f t="shared" si="5"/>
        <v>0.11407503875125286</v>
      </c>
    </row>
    <row r="10" spans="1:11" ht="15.95" customHeight="1">
      <c r="A10" s="21" t="s">
        <v>28</v>
      </c>
      <c r="B10" s="79">
        <v>410588</v>
      </c>
      <c r="C10" s="113">
        <f t="shared" si="0"/>
        <v>2.4574550388098915E-2</v>
      </c>
      <c r="D10" s="79">
        <v>3550153</v>
      </c>
      <c r="E10" s="113">
        <f t="shared" si="1"/>
        <v>0.14487503984912098</v>
      </c>
      <c r="F10" s="79">
        <v>1014726</v>
      </c>
      <c r="G10" s="113">
        <f t="shared" si="2"/>
        <v>0.2633073587681673</v>
      </c>
      <c r="H10" s="79">
        <v>271524</v>
      </c>
      <c r="I10" s="113">
        <f t="shared" si="3"/>
        <v>9.0363629042000571E-2</v>
      </c>
      <c r="J10" s="80">
        <f t="shared" si="4"/>
        <v>5246991</v>
      </c>
      <c r="K10" s="113">
        <f t="shared" si="5"/>
        <v>0.10915006774617454</v>
      </c>
    </row>
    <row r="11" spans="1:11" ht="15.95" customHeight="1">
      <c r="A11" s="21" t="s">
        <v>29</v>
      </c>
      <c r="B11" s="79">
        <v>347020</v>
      </c>
      <c r="C11" s="113">
        <f t="shared" si="0"/>
        <v>2.0769872659887979E-2</v>
      </c>
      <c r="D11" s="79">
        <v>1890775</v>
      </c>
      <c r="E11" s="113">
        <f t="shared" si="1"/>
        <v>7.7158957225427108E-2</v>
      </c>
      <c r="F11" s="79">
        <v>2121785</v>
      </c>
      <c r="G11" s="113">
        <f t="shared" si="2"/>
        <v>0.55057385365499234</v>
      </c>
      <c r="H11" s="79">
        <v>145331</v>
      </c>
      <c r="I11" s="113">
        <f t="shared" si="3"/>
        <v>4.8366393292316644E-2</v>
      </c>
      <c r="J11" s="80">
        <f t="shared" si="4"/>
        <v>4504911</v>
      </c>
      <c r="K11" s="113">
        <f t="shared" si="5"/>
        <v>9.3713013961809144E-2</v>
      </c>
    </row>
    <row r="12" spans="1:11" ht="15.95" customHeight="1">
      <c r="A12" s="21" t="s">
        <v>22</v>
      </c>
      <c r="B12" s="116">
        <f>SUM(B5:B11)</f>
        <v>16707854</v>
      </c>
      <c r="C12" s="112">
        <f>SUM(C5:C11)</f>
        <v>1</v>
      </c>
      <c r="D12" s="116">
        <f t="shared" ref="D12:K12" si="6">SUM(D5:D11)</f>
        <v>24504932</v>
      </c>
      <c r="E12" s="112">
        <f t="shared" si="6"/>
        <v>1</v>
      </c>
      <c r="F12" s="116">
        <f t="shared" si="6"/>
        <v>3853770</v>
      </c>
      <c r="G12" s="112">
        <f t="shared" si="6"/>
        <v>1</v>
      </c>
      <c r="H12" s="116">
        <f t="shared" si="6"/>
        <v>3004793</v>
      </c>
      <c r="I12" s="112">
        <f t="shared" si="6"/>
        <v>1</v>
      </c>
      <c r="J12" s="116">
        <f t="shared" si="6"/>
        <v>48071349</v>
      </c>
      <c r="K12" s="112">
        <f t="shared" si="6"/>
        <v>1</v>
      </c>
    </row>
    <row r="13" spans="1:11" ht="15.95" customHeight="1" thickBot="1">
      <c r="A13" s="22" t="s">
        <v>30</v>
      </c>
      <c r="B13" s="114">
        <f>B12/$J12</f>
        <v>0.34756366000879235</v>
      </c>
      <c r="C13" s="81"/>
      <c r="D13" s="114">
        <f>D12/$J12</f>
        <v>0.50976168777789033</v>
      </c>
      <c r="E13" s="81"/>
      <c r="F13" s="114">
        <f>F12/$J12</f>
        <v>8.0167710708513709E-2</v>
      </c>
      <c r="G13" s="81"/>
      <c r="H13" s="114">
        <f>H12/$J12</f>
        <v>6.2506941504803626E-2</v>
      </c>
      <c r="I13" s="81"/>
      <c r="J13" s="115">
        <f>J12/$J12</f>
        <v>1</v>
      </c>
      <c r="K13" s="82"/>
    </row>
    <row r="15" spans="1:11">
      <c r="A15" s="23" t="s">
        <v>31</v>
      </c>
      <c r="F15" s="117">
        <f>J12</f>
        <v>48071349</v>
      </c>
    </row>
    <row r="16" spans="1:11">
      <c r="A16" s="23" t="s">
        <v>32</v>
      </c>
      <c r="F16" s="117">
        <f>SUM(J7:J11)</f>
        <v>32010995</v>
      </c>
    </row>
    <row r="17" spans="1:6">
      <c r="A17" s="23" t="s">
        <v>33</v>
      </c>
      <c r="F17" s="118">
        <f>SUM(J7:J9)</f>
        <v>22259093</v>
      </c>
    </row>
    <row r="18" spans="1:6">
      <c r="A18" s="23" t="s">
        <v>34</v>
      </c>
      <c r="F18" s="118">
        <f>SUM(J5,J10:J11)</f>
        <v>17395551</v>
      </c>
    </row>
    <row r="19" spans="1:6">
      <c r="A19" s="23"/>
      <c r="F19" s="24"/>
    </row>
    <row r="21" spans="1:6" ht="15.75">
      <c r="A21" s="62" t="s">
        <v>16</v>
      </c>
      <c r="B21" s="63"/>
      <c r="C21" s="63"/>
      <c r="D21" s="63"/>
      <c r="E21" s="63"/>
      <c r="F21" s="63"/>
    </row>
    <row r="22" spans="1:6">
      <c r="A22" s="64" t="s">
        <v>97</v>
      </c>
      <c r="B22" s="63"/>
      <c r="C22" s="63"/>
      <c r="D22" s="63"/>
      <c r="E22" s="63"/>
      <c r="F22" s="63"/>
    </row>
    <row r="23" spans="1:6">
      <c r="A23" s="65" t="s">
        <v>35</v>
      </c>
      <c r="B23" s="63"/>
      <c r="C23" s="63"/>
      <c r="D23" s="63"/>
      <c r="E23" s="63"/>
      <c r="F23" s="63"/>
    </row>
    <row r="24" spans="1:6">
      <c r="A24" s="65" t="s">
        <v>52</v>
      </c>
      <c r="B24" s="63"/>
      <c r="C24" s="63"/>
      <c r="D24" s="63"/>
      <c r="E24" s="63"/>
      <c r="F24" s="63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7"/>
  <sheetViews>
    <sheetView tabSelected="1" workbookViewId="0">
      <selection activeCell="L29" sqref="L29"/>
    </sheetView>
  </sheetViews>
  <sheetFormatPr baseColWidth="10" defaultRowHeight="12.75"/>
  <cols>
    <col min="3" max="3" width="15" customWidth="1"/>
    <col min="4" max="4" width="15.7109375" customWidth="1"/>
    <col min="6" max="6" width="2.140625" customWidth="1"/>
  </cols>
  <sheetData>
    <row r="1" spans="1:13" ht="30" customHeight="1">
      <c r="A1" s="89" t="s">
        <v>60</v>
      </c>
      <c r="B1" s="89"/>
      <c r="C1" s="89"/>
      <c r="D1" s="89"/>
      <c r="E1" s="89"/>
    </row>
    <row r="2" spans="1:13" ht="13.5" thickBot="1">
      <c r="A2" s="33" t="s">
        <v>61</v>
      </c>
      <c r="B2" s="34" t="s">
        <v>62</v>
      </c>
      <c r="C2" s="34" t="s">
        <v>63</v>
      </c>
      <c r="D2" s="34" t="s">
        <v>64</v>
      </c>
      <c r="E2" s="85" t="s">
        <v>65</v>
      </c>
      <c r="G2" s="68" t="s">
        <v>16</v>
      </c>
      <c r="H2" s="67"/>
      <c r="I2" s="67"/>
      <c r="J2" s="67"/>
      <c r="K2" s="67"/>
      <c r="L2" s="67"/>
      <c r="M2" s="67"/>
    </row>
    <row r="3" spans="1:13" ht="13.5" thickBot="1">
      <c r="A3" s="35">
        <v>1851</v>
      </c>
      <c r="B3" s="36">
        <v>0.6</v>
      </c>
      <c r="C3" s="36">
        <v>0</v>
      </c>
      <c r="D3" s="83">
        <v>0</v>
      </c>
      <c r="E3" s="88">
        <f>SUM(B3:D3)</f>
        <v>0.6</v>
      </c>
      <c r="G3" s="67" t="s">
        <v>96</v>
      </c>
      <c r="H3" s="67"/>
      <c r="I3" s="67"/>
      <c r="J3" s="67"/>
      <c r="K3" s="67"/>
      <c r="L3" s="67"/>
      <c r="M3" s="67"/>
    </row>
    <row r="4" spans="1:13" ht="13.5" thickBot="1">
      <c r="A4" s="35">
        <v>1866</v>
      </c>
      <c r="B4" s="36">
        <v>0.8</v>
      </c>
      <c r="C4" s="36">
        <v>0</v>
      </c>
      <c r="D4" s="83">
        <v>0</v>
      </c>
      <c r="E4" s="88">
        <f t="shared" ref="E4:E55" si="0">SUM(B4:D4)</f>
        <v>0.8</v>
      </c>
      <c r="G4" s="67" t="s">
        <v>66</v>
      </c>
      <c r="H4" s="67"/>
      <c r="I4" s="67"/>
      <c r="J4" s="67"/>
      <c r="K4" s="67"/>
      <c r="L4" s="67"/>
      <c r="M4" s="67"/>
    </row>
    <row r="5" spans="1:13" ht="13.5" thickBot="1">
      <c r="A5" s="35">
        <v>1886</v>
      </c>
      <c r="B5" s="36">
        <v>1.1000000000000001</v>
      </c>
      <c r="C5" s="36">
        <v>0</v>
      </c>
      <c r="D5" s="83">
        <v>0</v>
      </c>
      <c r="E5" s="88">
        <f t="shared" si="0"/>
        <v>1.1000000000000001</v>
      </c>
      <c r="G5" s="67" t="s">
        <v>67</v>
      </c>
      <c r="H5" s="67"/>
      <c r="I5" s="67"/>
      <c r="J5" s="67"/>
      <c r="K5" s="67"/>
      <c r="L5" s="67"/>
      <c r="M5" s="67"/>
    </row>
    <row r="6" spans="1:13" ht="13.5" thickBot="1">
      <c r="A6" s="35">
        <v>1901</v>
      </c>
      <c r="B6" s="36">
        <v>0.9</v>
      </c>
      <c r="C6" s="36">
        <v>0</v>
      </c>
      <c r="D6" s="83">
        <v>0</v>
      </c>
      <c r="E6" s="88">
        <f t="shared" si="0"/>
        <v>0.9</v>
      </c>
    </row>
    <row r="7" spans="1:13" ht="13.5" thickBot="1">
      <c r="A7" s="35">
        <v>1906</v>
      </c>
      <c r="B7" s="36">
        <v>1.1000000000000001</v>
      </c>
      <c r="C7" s="36">
        <v>0</v>
      </c>
      <c r="D7" s="83">
        <v>0</v>
      </c>
      <c r="E7" s="88">
        <f t="shared" si="0"/>
        <v>1.1000000000000001</v>
      </c>
    </row>
    <row r="8" spans="1:13" ht="13.5" thickBot="1">
      <c r="A8" s="35">
        <v>1911</v>
      </c>
      <c r="B8" s="36">
        <v>1.1000000000000001</v>
      </c>
      <c r="C8" s="36">
        <v>0</v>
      </c>
      <c r="D8" s="83">
        <v>0</v>
      </c>
      <c r="E8" s="88">
        <f t="shared" si="0"/>
        <v>1.1000000000000001</v>
      </c>
    </row>
    <row r="9" spans="1:13" ht="13.5" thickBot="1">
      <c r="A9" s="35">
        <v>1921</v>
      </c>
      <c r="B9" s="36">
        <v>1.4</v>
      </c>
      <c r="C9" s="36">
        <v>0</v>
      </c>
      <c r="D9" s="83">
        <v>0</v>
      </c>
      <c r="E9" s="88">
        <f t="shared" si="0"/>
        <v>1.4</v>
      </c>
    </row>
    <row r="10" spans="1:13" ht="13.5" thickBot="1">
      <c r="A10" s="35">
        <v>1926</v>
      </c>
      <c r="B10" s="36">
        <v>1.7</v>
      </c>
      <c r="C10" s="36">
        <v>0</v>
      </c>
      <c r="D10" s="83">
        <v>0</v>
      </c>
      <c r="E10" s="88">
        <f t="shared" si="0"/>
        <v>1.7</v>
      </c>
    </row>
    <row r="11" spans="1:13" ht="13.5" thickBot="1">
      <c r="A11" s="35">
        <v>1931</v>
      </c>
      <c r="B11" s="36">
        <v>2.5</v>
      </c>
      <c r="C11" s="36">
        <v>0</v>
      </c>
      <c r="D11" s="83">
        <v>0</v>
      </c>
      <c r="E11" s="88">
        <f t="shared" si="0"/>
        <v>2.5</v>
      </c>
    </row>
    <row r="12" spans="1:13" ht="13.5" thickBot="1">
      <c r="A12" s="35">
        <v>1936</v>
      </c>
      <c r="B12" s="36">
        <v>2.7</v>
      </c>
      <c r="C12" s="36">
        <v>0</v>
      </c>
      <c r="D12" s="83">
        <v>0</v>
      </c>
      <c r="E12" s="88">
        <f t="shared" si="0"/>
        <v>2.7</v>
      </c>
    </row>
    <row r="13" spans="1:13" ht="13.5" thickBot="1">
      <c r="A13" s="35">
        <v>1946</v>
      </c>
      <c r="B13" s="36">
        <v>4.4000000000000004</v>
      </c>
      <c r="C13" s="36">
        <v>0</v>
      </c>
      <c r="D13" s="83">
        <v>0</v>
      </c>
      <c r="E13" s="88">
        <f t="shared" si="0"/>
        <v>4.4000000000000004</v>
      </c>
    </row>
    <row r="14" spans="1:13" ht="13.5" thickBot="1">
      <c r="A14" s="35">
        <v>1951</v>
      </c>
      <c r="B14" s="36">
        <v>5.3</v>
      </c>
      <c r="C14" s="36">
        <v>0</v>
      </c>
      <c r="D14" s="83">
        <v>0</v>
      </c>
      <c r="E14" s="88">
        <f t="shared" si="0"/>
        <v>5.3</v>
      </c>
    </row>
    <row r="15" spans="1:13" ht="13.5" thickBot="1">
      <c r="A15" s="35">
        <v>1956</v>
      </c>
      <c r="B15" s="36">
        <v>7.4</v>
      </c>
      <c r="C15" s="36">
        <v>0</v>
      </c>
      <c r="D15" s="83">
        <v>0</v>
      </c>
      <c r="E15" s="88">
        <f t="shared" si="0"/>
        <v>7.4</v>
      </c>
    </row>
    <row r="16" spans="1:13" ht="13.5" thickBot="1">
      <c r="A16" s="35">
        <v>1961</v>
      </c>
      <c r="B16" s="36">
        <v>11.2</v>
      </c>
      <c r="C16" s="36">
        <v>0</v>
      </c>
      <c r="D16" s="83">
        <v>0</v>
      </c>
      <c r="E16" s="88">
        <f t="shared" si="0"/>
        <v>11.2</v>
      </c>
    </row>
    <row r="17" spans="1:5" ht="13.5" thickBot="1">
      <c r="A17" s="35">
        <v>1966</v>
      </c>
      <c r="B17" s="36">
        <v>12.6</v>
      </c>
      <c r="C17" s="36">
        <v>0</v>
      </c>
      <c r="D17" s="83">
        <v>0</v>
      </c>
      <c r="E17" s="88">
        <f t="shared" si="0"/>
        <v>12.6</v>
      </c>
    </row>
    <row r="18" spans="1:5" ht="13.5" thickBot="1">
      <c r="A18" s="35">
        <v>1967</v>
      </c>
      <c r="B18" s="36">
        <v>15.4</v>
      </c>
      <c r="C18" s="36">
        <v>0</v>
      </c>
      <c r="D18" s="83">
        <v>0</v>
      </c>
      <c r="E18" s="88">
        <f t="shared" si="0"/>
        <v>15.4</v>
      </c>
    </row>
    <row r="19" spans="1:5" ht="13.5" thickBot="1">
      <c r="A19" s="35">
        <v>1968</v>
      </c>
      <c r="B19" s="36">
        <v>19.600000000000001</v>
      </c>
      <c r="C19" s="36">
        <v>0</v>
      </c>
      <c r="D19" s="83">
        <v>0</v>
      </c>
      <c r="E19" s="88">
        <f t="shared" si="0"/>
        <v>19.600000000000001</v>
      </c>
    </row>
    <row r="20" spans="1:5" ht="13.5" thickBot="1">
      <c r="A20" s="35">
        <v>1969</v>
      </c>
      <c r="B20" s="36">
        <v>14.4</v>
      </c>
      <c r="C20" s="36">
        <v>1.7</v>
      </c>
      <c r="D20" s="83">
        <v>0</v>
      </c>
      <c r="E20" s="88">
        <f t="shared" si="0"/>
        <v>16.100000000000001</v>
      </c>
    </row>
    <row r="21" spans="1:5" ht="13.5" thickBot="1">
      <c r="A21" s="35">
        <v>1970</v>
      </c>
      <c r="B21" s="36">
        <v>16.7</v>
      </c>
      <c r="C21" s="36">
        <v>3.4</v>
      </c>
      <c r="D21" s="83">
        <v>0</v>
      </c>
      <c r="E21" s="88">
        <f t="shared" si="0"/>
        <v>20.099999999999998</v>
      </c>
    </row>
    <row r="22" spans="1:5" ht="13.5" thickBot="1">
      <c r="A22" s="35">
        <v>1971</v>
      </c>
      <c r="B22" s="36">
        <v>17.3</v>
      </c>
      <c r="C22" s="36">
        <v>4.0999999999999996</v>
      </c>
      <c r="D22" s="83">
        <v>0</v>
      </c>
      <c r="E22" s="88">
        <f t="shared" si="0"/>
        <v>21.4</v>
      </c>
    </row>
    <row r="23" spans="1:5" ht="13.5" thickBot="1">
      <c r="A23" s="35">
        <v>1972</v>
      </c>
      <c r="B23" s="36">
        <v>17.8</v>
      </c>
      <c r="C23" s="36">
        <v>4.4000000000000004</v>
      </c>
      <c r="D23" s="83">
        <v>0</v>
      </c>
      <c r="E23" s="88">
        <f t="shared" si="0"/>
        <v>22.200000000000003</v>
      </c>
    </row>
    <row r="24" spans="1:5" ht="13.5" thickBot="1">
      <c r="A24" s="35">
        <v>1973</v>
      </c>
      <c r="B24" s="36">
        <v>18</v>
      </c>
      <c r="C24" s="36">
        <v>5</v>
      </c>
      <c r="D24" s="83">
        <v>0</v>
      </c>
      <c r="E24" s="88">
        <f t="shared" si="0"/>
        <v>23</v>
      </c>
    </row>
    <row r="25" spans="1:5" ht="13.5" thickBot="1">
      <c r="A25" s="35">
        <v>1974</v>
      </c>
      <c r="B25" s="36">
        <v>18.2</v>
      </c>
      <c r="C25" s="36">
        <v>5.5</v>
      </c>
      <c r="D25" s="83">
        <v>0</v>
      </c>
      <c r="E25" s="88">
        <f t="shared" si="0"/>
        <v>23.7</v>
      </c>
    </row>
    <row r="26" spans="1:5" ht="13.5" thickBot="1">
      <c r="A26" s="35">
        <v>1975</v>
      </c>
      <c r="B26" s="36">
        <v>18.2</v>
      </c>
      <c r="C26" s="36">
        <v>6</v>
      </c>
      <c r="D26" s="83">
        <v>0</v>
      </c>
      <c r="E26" s="88">
        <f t="shared" si="0"/>
        <v>24.2</v>
      </c>
    </row>
    <row r="27" spans="1:5" ht="13.5" thickBot="1">
      <c r="A27" s="35">
        <v>1976</v>
      </c>
      <c r="B27" s="36">
        <v>17.899999999999999</v>
      </c>
      <c r="C27" s="36">
        <v>6</v>
      </c>
      <c r="D27" s="83">
        <v>0</v>
      </c>
      <c r="E27" s="88">
        <f t="shared" si="0"/>
        <v>23.9</v>
      </c>
    </row>
    <row r="28" spans="1:5" ht="13.5" thickBot="1">
      <c r="A28" s="35">
        <v>1977</v>
      </c>
      <c r="B28" s="36">
        <v>18</v>
      </c>
      <c r="C28" s="36">
        <v>6.6</v>
      </c>
      <c r="D28" s="83">
        <v>0</v>
      </c>
      <c r="E28" s="88">
        <f t="shared" si="0"/>
        <v>24.6</v>
      </c>
    </row>
    <row r="29" spans="1:5" ht="13.5" thickBot="1">
      <c r="A29" s="35">
        <v>1978</v>
      </c>
      <c r="B29" s="36">
        <v>18.3</v>
      </c>
      <c r="C29" s="36">
        <v>7</v>
      </c>
      <c r="D29" s="83">
        <v>0</v>
      </c>
      <c r="E29" s="88">
        <f t="shared" si="0"/>
        <v>25.3</v>
      </c>
    </row>
    <row r="30" spans="1:5" ht="13.5" thickBot="1">
      <c r="A30" s="35">
        <v>1979</v>
      </c>
      <c r="B30" s="36">
        <v>18.2</v>
      </c>
      <c r="C30" s="36">
        <v>7</v>
      </c>
      <c r="D30" s="83">
        <v>0</v>
      </c>
      <c r="E30" s="88">
        <f t="shared" si="0"/>
        <v>25.2</v>
      </c>
    </row>
    <row r="31" spans="1:5" ht="13.5" thickBot="1">
      <c r="A31" s="35">
        <v>1980</v>
      </c>
      <c r="B31" s="36">
        <v>18.600000000000001</v>
      </c>
      <c r="C31" s="36">
        <v>7.3</v>
      </c>
      <c r="D31" s="83">
        <v>0</v>
      </c>
      <c r="E31" s="88">
        <f t="shared" si="0"/>
        <v>25.900000000000002</v>
      </c>
    </row>
    <row r="32" spans="1:5" ht="13.5" thickBot="1">
      <c r="A32" s="35">
        <v>1981</v>
      </c>
      <c r="B32" s="36">
        <v>18.7</v>
      </c>
      <c r="C32" s="36">
        <v>7.3</v>
      </c>
      <c r="D32" s="83">
        <v>0</v>
      </c>
      <c r="E32" s="88">
        <f t="shared" si="0"/>
        <v>26</v>
      </c>
    </row>
    <row r="33" spans="1:5" ht="13.5" thickBot="1">
      <c r="A33" s="35">
        <v>1982</v>
      </c>
      <c r="B33" s="36">
        <v>19.399999999999999</v>
      </c>
      <c r="C33" s="36">
        <v>7.8</v>
      </c>
      <c r="D33" s="83">
        <v>0</v>
      </c>
      <c r="E33" s="88">
        <f t="shared" si="0"/>
        <v>27.2</v>
      </c>
    </row>
    <row r="34" spans="1:5" ht="13.5" thickBot="1">
      <c r="A34" s="35">
        <v>1983</v>
      </c>
      <c r="B34" s="36">
        <v>19.7</v>
      </c>
      <c r="C34" s="36">
        <v>8.4</v>
      </c>
      <c r="D34" s="83">
        <v>0</v>
      </c>
      <c r="E34" s="88">
        <f t="shared" si="0"/>
        <v>28.1</v>
      </c>
    </row>
    <row r="35" spans="1:5" ht="13.5" thickBot="1">
      <c r="A35" s="35">
        <v>1984</v>
      </c>
      <c r="B35" s="36">
        <v>19.5</v>
      </c>
      <c r="C35" s="36">
        <v>9.1</v>
      </c>
      <c r="D35" s="83">
        <v>0</v>
      </c>
      <c r="E35" s="88">
        <f t="shared" si="0"/>
        <v>28.6</v>
      </c>
    </row>
    <row r="36" spans="1:5" ht="13.5" thickBot="1">
      <c r="A36" s="35">
        <v>1985</v>
      </c>
      <c r="B36" s="36">
        <v>19.8</v>
      </c>
      <c r="C36" s="36">
        <v>9.6</v>
      </c>
      <c r="D36" s="83">
        <v>0</v>
      </c>
      <c r="E36" s="88">
        <f t="shared" si="0"/>
        <v>29.4</v>
      </c>
    </row>
    <row r="37" spans="1:5" ht="13.5" thickBot="1">
      <c r="A37" s="35">
        <v>1986</v>
      </c>
      <c r="B37" s="36">
        <v>21.1</v>
      </c>
      <c r="C37" s="36">
        <v>10.1</v>
      </c>
      <c r="D37" s="83">
        <v>0</v>
      </c>
      <c r="E37" s="88">
        <f t="shared" si="0"/>
        <v>31.200000000000003</v>
      </c>
    </row>
    <row r="38" spans="1:5" ht="13.5" thickBot="1">
      <c r="A38" s="35">
        <v>1987</v>
      </c>
      <c r="B38" s="36">
        <v>21.7</v>
      </c>
      <c r="C38" s="36">
        <v>10.8</v>
      </c>
      <c r="D38" s="83">
        <v>0.1</v>
      </c>
      <c r="E38" s="88">
        <f t="shared" si="0"/>
        <v>32.6</v>
      </c>
    </row>
    <row r="39" spans="1:5" ht="13.5" thickBot="1">
      <c r="A39" s="35">
        <v>1988</v>
      </c>
      <c r="B39" s="36">
        <v>24</v>
      </c>
      <c r="C39" s="36">
        <v>11.5</v>
      </c>
      <c r="D39" s="83">
        <v>0.8</v>
      </c>
      <c r="E39" s="88">
        <f t="shared" si="0"/>
        <v>36.299999999999997</v>
      </c>
    </row>
    <row r="40" spans="1:5" ht="13.5" thickBot="1">
      <c r="A40" s="35">
        <v>1989</v>
      </c>
      <c r="B40" s="36">
        <v>25.8</v>
      </c>
      <c r="C40" s="36">
        <v>12.3</v>
      </c>
      <c r="D40" s="83">
        <v>1.7</v>
      </c>
      <c r="E40" s="88">
        <f t="shared" si="0"/>
        <v>39.800000000000004</v>
      </c>
    </row>
    <row r="41" spans="1:5" ht="13.5" thickBot="1">
      <c r="A41" s="35">
        <v>1990</v>
      </c>
      <c r="B41" s="36">
        <v>27.9</v>
      </c>
      <c r="C41" s="36">
        <v>12.8</v>
      </c>
      <c r="D41" s="83">
        <v>2.8</v>
      </c>
      <c r="E41" s="88">
        <f t="shared" si="0"/>
        <v>43.5</v>
      </c>
    </row>
    <row r="42" spans="1:5" ht="13.5" thickBot="1">
      <c r="A42" s="35">
        <v>1991</v>
      </c>
      <c r="B42" s="36">
        <v>30.6</v>
      </c>
      <c r="C42" s="36">
        <v>13</v>
      </c>
      <c r="D42" s="83">
        <v>3.9</v>
      </c>
      <c r="E42" s="88">
        <f t="shared" si="0"/>
        <v>47.5</v>
      </c>
    </row>
    <row r="43" spans="1:5" ht="13.5" thickBot="1">
      <c r="A43" s="35">
        <v>1992</v>
      </c>
      <c r="B43" s="36">
        <v>32.4</v>
      </c>
      <c r="C43" s="36">
        <v>13.6</v>
      </c>
      <c r="D43" s="83">
        <v>5.0999999999999996</v>
      </c>
      <c r="E43" s="88">
        <f t="shared" si="0"/>
        <v>51.1</v>
      </c>
    </row>
    <row r="44" spans="1:5" ht="13.5" thickBot="1">
      <c r="A44" s="35">
        <v>1993</v>
      </c>
      <c r="B44" s="36">
        <v>34.9</v>
      </c>
      <c r="C44" s="36">
        <v>13.9</v>
      </c>
      <c r="D44" s="83">
        <v>5.9</v>
      </c>
      <c r="E44" s="88">
        <f t="shared" si="0"/>
        <v>54.699999999999996</v>
      </c>
    </row>
    <row r="45" spans="1:5" ht="13.5" thickBot="1">
      <c r="A45" s="35">
        <v>1994</v>
      </c>
      <c r="B45" s="36">
        <v>36</v>
      </c>
      <c r="C45" s="36">
        <v>15.9</v>
      </c>
      <c r="D45" s="83">
        <v>7</v>
      </c>
      <c r="E45" s="88">
        <f t="shared" si="0"/>
        <v>58.9</v>
      </c>
    </row>
    <row r="46" spans="1:5" ht="13.5" thickBot="1">
      <c r="A46" s="35">
        <v>1995</v>
      </c>
      <c r="B46" s="36">
        <v>37.200000000000003</v>
      </c>
      <c r="C46" s="36">
        <v>17.600000000000001</v>
      </c>
      <c r="D46" s="83">
        <v>7.9</v>
      </c>
      <c r="E46" s="88">
        <f t="shared" si="0"/>
        <v>62.7</v>
      </c>
    </row>
    <row r="47" spans="1:5" ht="13.5" thickBot="1">
      <c r="A47" s="35">
        <v>1996</v>
      </c>
      <c r="B47" s="36">
        <v>34.4</v>
      </c>
      <c r="C47" s="36">
        <v>17.5</v>
      </c>
      <c r="D47" s="83">
        <v>9.4</v>
      </c>
      <c r="E47" s="88">
        <f t="shared" si="0"/>
        <v>61.3</v>
      </c>
    </row>
    <row r="48" spans="1:5" ht="13.5" thickBot="1">
      <c r="A48" s="35">
        <v>1997</v>
      </c>
      <c r="B48" s="36">
        <v>34.1</v>
      </c>
      <c r="C48" s="36">
        <v>17.5</v>
      </c>
      <c r="D48" s="83">
        <v>9.9</v>
      </c>
      <c r="E48" s="88">
        <f t="shared" si="0"/>
        <v>61.5</v>
      </c>
    </row>
    <row r="49" spans="1:5" ht="13.5" thickBot="1">
      <c r="A49" s="35">
        <v>1998</v>
      </c>
      <c r="B49" s="36">
        <v>33.6</v>
      </c>
      <c r="C49" s="36">
        <v>18.100000000000001</v>
      </c>
      <c r="D49" s="83">
        <v>10</v>
      </c>
      <c r="E49" s="88">
        <f t="shared" si="0"/>
        <v>61.7</v>
      </c>
    </row>
    <row r="50" spans="1:5" ht="13.5" thickBot="1">
      <c r="A50" s="35">
        <v>1999</v>
      </c>
      <c r="B50" s="36">
        <v>32.4</v>
      </c>
      <c r="C50" s="36">
        <v>18.600000000000001</v>
      </c>
      <c r="D50" s="83">
        <v>10.8</v>
      </c>
      <c r="E50" s="88">
        <f t="shared" si="0"/>
        <v>61.8</v>
      </c>
    </row>
    <row r="51" spans="1:5" ht="13.5" thickBot="1">
      <c r="A51" s="35">
        <v>2000</v>
      </c>
      <c r="B51" s="36">
        <v>32.6</v>
      </c>
      <c r="C51" s="36">
        <v>18.3</v>
      </c>
      <c r="D51" s="83">
        <v>10.8</v>
      </c>
      <c r="E51" s="88">
        <f t="shared" si="0"/>
        <v>61.7</v>
      </c>
    </row>
    <row r="52" spans="1:5" ht="13.5" thickBot="1">
      <c r="A52" s="35">
        <v>2001</v>
      </c>
      <c r="B52" s="36">
        <v>32.5</v>
      </c>
      <c r="C52" s="36">
        <v>18.100000000000001</v>
      </c>
      <c r="D52" s="83">
        <v>11</v>
      </c>
      <c r="E52" s="88">
        <f t="shared" si="0"/>
        <v>61.6</v>
      </c>
    </row>
    <row r="53" spans="1:5" ht="13.5" thickBot="1">
      <c r="A53" s="35">
        <v>2002</v>
      </c>
      <c r="B53" s="36">
        <v>32.6</v>
      </c>
      <c r="C53" s="36">
        <v>17.8</v>
      </c>
      <c r="D53" s="83">
        <v>11.5</v>
      </c>
      <c r="E53" s="88">
        <f t="shared" si="0"/>
        <v>61.900000000000006</v>
      </c>
    </row>
    <row r="54" spans="1:5" ht="13.5" thickBot="1">
      <c r="A54" s="35">
        <v>2003</v>
      </c>
      <c r="B54" s="36">
        <v>33.700000000000003</v>
      </c>
      <c r="C54" s="36">
        <v>17.899999999999999</v>
      </c>
      <c r="D54" s="83">
        <v>11.4</v>
      </c>
      <c r="E54" s="88">
        <f t="shared" si="0"/>
        <v>63</v>
      </c>
    </row>
    <row r="55" spans="1:5">
      <c r="A55" s="37">
        <v>2004</v>
      </c>
      <c r="B55" s="38">
        <v>32.4</v>
      </c>
      <c r="C55" s="38">
        <v>17.8</v>
      </c>
      <c r="D55" s="84">
        <v>11.8</v>
      </c>
      <c r="E55" s="88">
        <f t="shared" si="0"/>
        <v>62</v>
      </c>
    </row>
    <row r="56" spans="1:5">
      <c r="A56" s="3"/>
    </row>
    <row r="57" spans="1:5">
      <c r="A57" s="39"/>
    </row>
  </sheetData>
  <mergeCells count="1">
    <mergeCell ref="A1:E1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B5" sqref="B5:C48"/>
    </sheetView>
  </sheetViews>
  <sheetFormatPr baseColWidth="10" defaultRowHeight="12.75"/>
  <sheetData>
    <row r="1" spans="1:16" ht="18.75">
      <c r="A1" s="31" t="s">
        <v>57</v>
      </c>
    </row>
    <row r="2" spans="1:16">
      <c r="N2" s="54"/>
      <c r="O2" s="54"/>
      <c r="P2" s="54"/>
    </row>
    <row r="3" spans="1:16">
      <c r="H3" s="69"/>
      <c r="I3" s="69"/>
      <c r="J3" s="69"/>
      <c r="K3" s="69"/>
      <c r="L3" s="69"/>
      <c r="M3" s="69"/>
      <c r="N3" s="54"/>
      <c r="O3" s="54"/>
      <c r="P3" s="54"/>
    </row>
    <row r="4" spans="1:16">
      <c r="G4" s="68" t="s">
        <v>16</v>
      </c>
      <c r="H4" s="67"/>
      <c r="I4" s="67"/>
      <c r="J4" s="67"/>
      <c r="K4" s="67"/>
      <c r="L4" s="67"/>
      <c r="M4" s="67"/>
      <c r="N4" s="54"/>
      <c r="O4" s="54"/>
      <c r="P4" s="54"/>
    </row>
    <row r="5" spans="1:16" ht="28.5">
      <c r="A5" s="26" t="s">
        <v>58</v>
      </c>
      <c r="B5" s="27" t="s">
        <v>54</v>
      </c>
      <c r="C5" s="27" t="s">
        <v>55</v>
      </c>
      <c r="D5" s="27" t="s">
        <v>56</v>
      </c>
      <c r="E5" s="27" t="s">
        <v>59</v>
      </c>
      <c r="G5" s="67" t="s">
        <v>98</v>
      </c>
      <c r="H5" s="67"/>
      <c r="I5" s="67"/>
      <c r="J5" s="67"/>
      <c r="K5" s="67"/>
      <c r="L5" s="67"/>
      <c r="M5" s="67"/>
      <c r="N5" s="54"/>
      <c r="O5" s="54"/>
      <c r="P5" s="54"/>
    </row>
    <row r="6" spans="1:16" ht="15">
      <c r="A6" s="28">
        <v>1962</v>
      </c>
      <c r="B6" s="29">
        <v>9584</v>
      </c>
      <c r="C6" s="29">
        <v>19849</v>
      </c>
      <c r="D6" s="29">
        <f t="shared" ref="D6:D48" si="0">B6+C6</f>
        <v>29433</v>
      </c>
      <c r="E6" s="30">
        <v>0.65700000000000003</v>
      </c>
      <c r="G6" s="67"/>
      <c r="H6" s="67"/>
      <c r="I6" s="67"/>
      <c r="J6" s="67"/>
      <c r="K6" s="67"/>
      <c r="L6" s="67"/>
      <c r="M6" s="67"/>
      <c r="N6" s="54"/>
      <c r="O6" s="54"/>
      <c r="P6" s="54"/>
    </row>
    <row r="7" spans="1:16" ht="15">
      <c r="A7" s="28">
        <v>1963</v>
      </c>
      <c r="B7" s="29">
        <v>11041</v>
      </c>
      <c r="C7" s="29">
        <v>20901</v>
      </c>
      <c r="D7" s="29">
        <f t="shared" si="0"/>
        <v>31942</v>
      </c>
      <c r="E7" s="30">
        <v>0.62</v>
      </c>
    </row>
    <row r="8" spans="1:16" ht="15">
      <c r="A8" s="28">
        <v>1964</v>
      </c>
      <c r="B8" s="29">
        <v>12834</v>
      </c>
      <c r="C8" s="29">
        <v>25535</v>
      </c>
      <c r="D8" s="29">
        <f t="shared" si="0"/>
        <v>38369</v>
      </c>
      <c r="E8" s="30">
        <v>0.64700000000000002</v>
      </c>
    </row>
    <row r="9" spans="1:16" ht="15">
      <c r="A9" s="28">
        <v>1965</v>
      </c>
      <c r="B9" s="29">
        <v>13629</v>
      </c>
      <c r="C9" s="29">
        <v>26669</v>
      </c>
      <c r="D9" s="29">
        <f t="shared" si="0"/>
        <v>40298</v>
      </c>
      <c r="E9" s="30">
        <v>0.63300000000000001</v>
      </c>
    </row>
    <row r="10" spans="1:16" ht="15">
      <c r="A10" s="28">
        <v>1966</v>
      </c>
      <c r="B10" s="29">
        <v>15730</v>
      </c>
      <c r="C10" s="29">
        <v>31599</v>
      </c>
      <c r="D10" s="29">
        <f t="shared" si="0"/>
        <v>47329</v>
      </c>
      <c r="E10" s="30">
        <v>0.51500000000000001</v>
      </c>
    </row>
    <row r="11" spans="1:16" ht="15">
      <c r="A11" s="28">
        <v>1967</v>
      </c>
      <c r="B11" s="29">
        <v>18211</v>
      </c>
      <c r="C11" s="29">
        <v>34890</v>
      </c>
      <c r="D11" s="29">
        <f t="shared" si="0"/>
        <v>53101</v>
      </c>
      <c r="E11" s="30">
        <v>0.55500000000000005</v>
      </c>
    </row>
    <row r="12" spans="1:16" ht="15">
      <c r="A12" s="28">
        <v>1968</v>
      </c>
      <c r="B12" s="29">
        <v>26765</v>
      </c>
      <c r="C12" s="29">
        <v>54339</v>
      </c>
      <c r="D12" s="29">
        <f t="shared" si="0"/>
        <v>81104</v>
      </c>
      <c r="E12" s="30">
        <v>0.82499999999999996</v>
      </c>
    </row>
    <row r="13" spans="1:16" ht="15">
      <c r="A13" s="28">
        <v>1969</v>
      </c>
      <c r="B13" s="29">
        <v>18528</v>
      </c>
      <c r="C13" s="29">
        <v>40139</v>
      </c>
      <c r="D13" s="29">
        <f t="shared" si="0"/>
        <v>58667</v>
      </c>
      <c r="E13" s="30">
        <v>0.70599999999999996</v>
      </c>
    </row>
    <row r="14" spans="1:16" ht="15">
      <c r="A14" s="28">
        <v>1970</v>
      </c>
      <c r="B14" s="29">
        <v>20076</v>
      </c>
      <c r="C14" s="29">
        <v>44426</v>
      </c>
      <c r="D14" s="29">
        <f t="shared" si="0"/>
        <v>64502</v>
      </c>
      <c r="E14" s="30">
        <v>0.73499999999999999</v>
      </c>
    </row>
    <row r="15" spans="1:16" ht="15">
      <c r="A15" s="28">
        <v>1971</v>
      </c>
      <c r="B15" s="29">
        <v>17644</v>
      </c>
      <c r="C15" s="29">
        <v>43075</v>
      </c>
      <c r="D15" s="29">
        <f t="shared" si="0"/>
        <v>60719</v>
      </c>
      <c r="E15" s="30">
        <v>0.7</v>
      </c>
    </row>
    <row r="16" spans="1:16" ht="15">
      <c r="A16" s="28">
        <v>1972</v>
      </c>
      <c r="B16" s="29">
        <v>16408</v>
      </c>
      <c r="C16" s="29">
        <v>42996</v>
      </c>
      <c r="D16" s="29">
        <f t="shared" si="0"/>
        <v>59404</v>
      </c>
      <c r="E16" s="30">
        <v>0.71299999999999997</v>
      </c>
    </row>
    <row r="17" spans="1:7" ht="15">
      <c r="A17" s="28">
        <v>1973</v>
      </c>
      <c r="B17" s="29">
        <v>14636</v>
      </c>
      <c r="C17" s="29">
        <v>41545</v>
      </c>
      <c r="D17" s="29">
        <f t="shared" si="0"/>
        <v>56181</v>
      </c>
      <c r="E17" s="30">
        <v>0.69099999999999995</v>
      </c>
    </row>
    <row r="18" spans="1:7" ht="15">
      <c r="A18" s="28">
        <v>1974</v>
      </c>
      <c r="B18" s="29">
        <v>13544</v>
      </c>
      <c r="C18" s="29">
        <v>40989</v>
      </c>
      <c r="D18" s="29">
        <f t="shared" si="0"/>
        <v>54533</v>
      </c>
      <c r="E18" s="30">
        <v>0.72099999999999997</v>
      </c>
    </row>
    <row r="19" spans="1:7" ht="15">
      <c r="A19" s="28">
        <v>1975</v>
      </c>
      <c r="B19" s="29">
        <v>12100</v>
      </c>
      <c r="C19" s="29">
        <v>38336</v>
      </c>
      <c r="D19" s="29">
        <f t="shared" si="0"/>
        <v>50436</v>
      </c>
      <c r="E19" s="30">
        <v>0.69899999999999995</v>
      </c>
    </row>
    <row r="20" spans="1:7" ht="15">
      <c r="A20" s="28">
        <v>1976</v>
      </c>
      <c r="B20" s="29">
        <v>10770</v>
      </c>
      <c r="C20" s="29">
        <v>34823</v>
      </c>
      <c r="D20" s="29">
        <f t="shared" si="0"/>
        <v>45593</v>
      </c>
      <c r="E20" s="30">
        <v>0.70499999999999996</v>
      </c>
    </row>
    <row r="21" spans="1:7" ht="15">
      <c r="A21" s="28">
        <v>1977</v>
      </c>
      <c r="B21" s="29">
        <v>9497</v>
      </c>
      <c r="C21" s="29">
        <v>32513</v>
      </c>
      <c r="D21" s="29">
        <f t="shared" si="0"/>
        <v>42010</v>
      </c>
      <c r="E21" s="30">
        <v>0.71</v>
      </c>
    </row>
    <row r="22" spans="1:7" ht="15">
      <c r="A22" s="28">
        <v>1978</v>
      </c>
      <c r="B22" s="29">
        <v>8917</v>
      </c>
      <c r="C22" s="29">
        <v>30985</v>
      </c>
      <c r="D22" s="29">
        <f t="shared" si="0"/>
        <v>39902</v>
      </c>
      <c r="E22" s="30">
        <v>0.68100000000000005</v>
      </c>
    </row>
    <row r="23" spans="1:7" ht="15">
      <c r="A23" s="28">
        <v>1979</v>
      </c>
      <c r="B23" s="29">
        <v>8743</v>
      </c>
      <c r="C23" s="29">
        <v>31085</v>
      </c>
      <c r="D23" s="29">
        <f t="shared" si="0"/>
        <v>39828</v>
      </c>
      <c r="E23" s="30">
        <v>0.66200000000000003</v>
      </c>
    </row>
    <row r="24" spans="1:7" ht="15">
      <c r="A24" s="28">
        <v>1980</v>
      </c>
      <c r="B24" s="29">
        <v>8482</v>
      </c>
      <c r="C24" s="29">
        <v>31909</v>
      </c>
      <c r="D24" s="29">
        <f t="shared" si="0"/>
        <v>40391</v>
      </c>
      <c r="E24" s="30">
        <v>0.65200000000000002</v>
      </c>
    </row>
    <row r="25" spans="1:7" ht="15">
      <c r="A25" s="28">
        <v>1981</v>
      </c>
      <c r="B25" s="29">
        <v>8689</v>
      </c>
      <c r="C25" s="29">
        <v>33920</v>
      </c>
      <c r="D25" s="29">
        <f t="shared" si="0"/>
        <v>42609</v>
      </c>
      <c r="E25" s="30">
        <v>0.65800000000000003</v>
      </c>
    </row>
    <row r="26" spans="1:7" ht="15">
      <c r="A26" s="28">
        <v>1982</v>
      </c>
      <c r="B26" s="29">
        <v>8861</v>
      </c>
      <c r="C26" s="29">
        <v>34587</v>
      </c>
      <c r="D26" s="29">
        <f t="shared" si="0"/>
        <v>43448</v>
      </c>
      <c r="E26" s="30">
        <v>0.66300000000000003</v>
      </c>
    </row>
    <row r="27" spans="1:7" ht="15">
      <c r="A27" s="28">
        <v>1983</v>
      </c>
      <c r="B27" s="29">
        <v>8978</v>
      </c>
      <c r="C27" s="29">
        <v>36130</v>
      </c>
      <c r="D27" s="29">
        <f t="shared" si="0"/>
        <v>45108</v>
      </c>
      <c r="E27" s="30">
        <v>0.64800000000000002</v>
      </c>
    </row>
    <row r="28" spans="1:7" ht="15">
      <c r="A28" s="28">
        <v>1984</v>
      </c>
      <c r="B28" s="29">
        <v>8475</v>
      </c>
      <c r="C28" s="29">
        <v>36706</v>
      </c>
      <c r="D28" s="29">
        <f t="shared" si="0"/>
        <v>45181</v>
      </c>
      <c r="E28" s="30">
        <v>0.65900000000000003</v>
      </c>
      <c r="G28" s="32"/>
    </row>
    <row r="29" spans="1:7" ht="15">
      <c r="A29" s="28">
        <v>1985</v>
      </c>
      <c r="B29" s="29">
        <v>8825</v>
      </c>
      <c r="C29" s="29">
        <v>37879</v>
      </c>
      <c r="D29" s="29">
        <f t="shared" si="0"/>
        <v>46704</v>
      </c>
      <c r="E29" s="30">
        <v>0.69299999999999995</v>
      </c>
    </row>
    <row r="30" spans="1:7" ht="15">
      <c r="A30" s="28">
        <v>1986</v>
      </c>
      <c r="B30" s="29">
        <v>8932</v>
      </c>
      <c r="C30" s="29">
        <v>39488</v>
      </c>
      <c r="D30" s="29">
        <f t="shared" si="0"/>
        <v>48420</v>
      </c>
      <c r="E30" s="30">
        <v>0.71699999999999997</v>
      </c>
    </row>
    <row r="31" spans="1:7" ht="15">
      <c r="A31" s="28">
        <v>1987</v>
      </c>
      <c r="B31" s="29">
        <v>8699</v>
      </c>
      <c r="C31" s="29">
        <v>39928</v>
      </c>
      <c r="D31" s="29">
        <f t="shared" si="0"/>
        <v>48627</v>
      </c>
      <c r="E31" s="30">
        <v>0.70499999999999996</v>
      </c>
    </row>
    <row r="32" spans="1:7" ht="15">
      <c r="A32" s="28">
        <v>1988</v>
      </c>
      <c r="B32" s="29">
        <v>10192</v>
      </c>
      <c r="C32" s="29">
        <v>45249</v>
      </c>
      <c r="D32" s="29">
        <f t="shared" si="0"/>
        <v>55441</v>
      </c>
      <c r="E32" s="30">
        <v>0.753</v>
      </c>
    </row>
    <row r="33" spans="1:5" ht="15">
      <c r="A33" s="28">
        <v>1989</v>
      </c>
      <c r="B33" s="29">
        <v>10831</v>
      </c>
      <c r="C33" s="29">
        <v>47226</v>
      </c>
      <c r="D33" s="29">
        <f t="shared" si="0"/>
        <v>58057</v>
      </c>
      <c r="E33" s="30">
        <v>0.75</v>
      </c>
    </row>
    <row r="34" spans="1:5" ht="15">
      <c r="A34" s="28">
        <v>1990</v>
      </c>
      <c r="B34" s="29">
        <v>11642</v>
      </c>
      <c r="C34" s="29">
        <v>52085</v>
      </c>
      <c r="D34" s="29">
        <f t="shared" si="0"/>
        <v>63727</v>
      </c>
      <c r="E34" s="30">
        <v>0.75</v>
      </c>
    </row>
    <row r="35" spans="1:5" ht="15">
      <c r="A35" s="28">
        <v>1991</v>
      </c>
      <c r="B35" s="29">
        <v>13012</v>
      </c>
      <c r="C35" s="29">
        <v>57162</v>
      </c>
      <c r="D35" s="29">
        <f t="shared" si="0"/>
        <v>70174</v>
      </c>
      <c r="E35" s="30">
        <v>0.748</v>
      </c>
    </row>
    <row r="36" spans="1:5" ht="15">
      <c r="A36" s="28">
        <v>1992</v>
      </c>
      <c r="B36" s="29">
        <v>13646</v>
      </c>
      <c r="C36" s="29">
        <v>57887</v>
      </c>
      <c r="D36" s="29">
        <f t="shared" si="0"/>
        <v>71533</v>
      </c>
      <c r="E36" s="30">
        <v>0.72</v>
      </c>
    </row>
    <row r="37" spans="1:5" ht="15">
      <c r="A37" s="28">
        <v>1993</v>
      </c>
      <c r="B37" s="29">
        <v>13819</v>
      </c>
      <c r="C37" s="29">
        <v>59123</v>
      </c>
      <c r="D37" s="29">
        <f t="shared" si="0"/>
        <v>72942</v>
      </c>
      <c r="E37" s="30">
        <v>0.73299999999999998</v>
      </c>
    </row>
    <row r="38" spans="1:5" ht="15">
      <c r="A38" s="28">
        <v>1994</v>
      </c>
      <c r="B38" s="29">
        <v>13103</v>
      </c>
      <c r="C38" s="29">
        <v>56475</v>
      </c>
      <c r="D38" s="29">
        <f t="shared" si="0"/>
        <v>69578</v>
      </c>
      <c r="E38" s="30">
        <v>0.71699999999999997</v>
      </c>
    </row>
    <row r="39" spans="1:5" ht="15">
      <c r="A39" s="28">
        <v>1995</v>
      </c>
      <c r="B39" s="29">
        <v>13394</v>
      </c>
      <c r="C39" s="29">
        <v>56096</v>
      </c>
      <c r="D39" s="29">
        <f t="shared" si="0"/>
        <v>69490</v>
      </c>
      <c r="E39" s="30">
        <v>0.71699999999999997</v>
      </c>
    </row>
    <row r="40" spans="1:5" ht="15">
      <c r="A40" s="28">
        <v>1996</v>
      </c>
      <c r="B40" s="29">
        <v>12388</v>
      </c>
      <c r="C40" s="29">
        <v>53236</v>
      </c>
      <c r="D40" s="29">
        <f t="shared" si="0"/>
        <v>65624</v>
      </c>
      <c r="E40" s="30">
        <v>0.71899999999999997</v>
      </c>
    </row>
    <row r="41" spans="1:5" ht="15">
      <c r="A41" s="28">
        <v>1997</v>
      </c>
      <c r="B41" s="29">
        <v>12311</v>
      </c>
      <c r="C41" s="29">
        <v>55637</v>
      </c>
      <c r="D41" s="29">
        <f t="shared" si="0"/>
        <v>67948</v>
      </c>
      <c r="E41" s="30">
        <v>0.77300000000000002</v>
      </c>
    </row>
    <row r="42" spans="1:5" ht="15">
      <c r="A42" s="28">
        <v>1998</v>
      </c>
      <c r="B42" s="29">
        <v>11932</v>
      </c>
      <c r="C42" s="29">
        <v>55015</v>
      </c>
      <c r="D42" s="29">
        <f t="shared" si="0"/>
        <v>66947</v>
      </c>
      <c r="E42" s="30">
        <v>0.81599999999999995</v>
      </c>
    </row>
    <row r="43" spans="1:5" ht="15">
      <c r="A43" s="28">
        <v>1999</v>
      </c>
      <c r="B43" s="29">
        <v>10525</v>
      </c>
      <c r="C43" s="29">
        <v>49737</v>
      </c>
      <c r="D43" s="29">
        <f t="shared" si="0"/>
        <v>60262</v>
      </c>
      <c r="E43" s="30">
        <v>0.79400000000000004</v>
      </c>
    </row>
    <row r="44" spans="1:5" ht="15">
      <c r="A44" s="28">
        <v>2000</v>
      </c>
      <c r="B44" s="29">
        <v>10022</v>
      </c>
      <c r="C44" s="29">
        <v>47391</v>
      </c>
      <c r="D44" s="29">
        <f t="shared" si="0"/>
        <v>57413</v>
      </c>
      <c r="E44" s="30">
        <v>0.80400000000000005</v>
      </c>
    </row>
    <row r="45" spans="1:5" ht="15">
      <c r="A45" s="28">
        <v>2001</v>
      </c>
      <c r="B45" s="29">
        <v>9265</v>
      </c>
      <c r="C45" s="29">
        <v>45303</v>
      </c>
      <c r="D45" s="29">
        <f t="shared" si="0"/>
        <v>54568</v>
      </c>
      <c r="E45" s="30">
        <v>0.82599999999999996</v>
      </c>
    </row>
    <row r="46" spans="1:5" ht="15">
      <c r="A46" s="28">
        <v>2002</v>
      </c>
      <c r="B46" s="29">
        <v>7913</v>
      </c>
      <c r="C46" s="29">
        <v>40291</v>
      </c>
      <c r="D46" s="29">
        <f t="shared" si="0"/>
        <v>48204</v>
      </c>
      <c r="E46" s="30">
        <v>0.82299999999999995</v>
      </c>
    </row>
    <row r="47" spans="1:5" ht="15">
      <c r="A47" s="28">
        <v>2003</v>
      </c>
      <c r="B47" s="29">
        <v>8358</v>
      </c>
      <c r="C47" s="29">
        <v>41642</v>
      </c>
      <c r="D47" s="29">
        <f t="shared" si="0"/>
        <v>50000</v>
      </c>
      <c r="E47" s="30">
        <v>0.84599999999999997</v>
      </c>
    </row>
    <row r="48" spans="1:5" ht="15">
      <c r="A48" s="28">
        <v>2004</v>
      </c>
      <c r="B48" s="29">
        <v>8129</v>
      </c>
      <c r="C48" s="29">
        <v>39400</v>
      </c>
      <c r="D48" s="29">
        <f t="shared" si="0"/>
        <v>47529</v>
      </c>
      <c r="E48" s="30">
        <v>0.82499999999999996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prime</vt:lpstr>
      <vt:lpstr>soins</vt:lpstr>
      <vt:lpstr>vente</vt:lpstr>
      <vt:lpstr>bachelier</vt:lpstr>
      <vt:lpstr>population</vt:lpstr>
      <vt:lpstr>bac géné</vt:lpstr>
      <vt:lpstr>bac lettre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 Atelier Informatique</dc:title>
  <dc:creator>CRNTI</dc:creator>
  <cp:lastModifiedBy>Install</cp:lastModifiedBy>
  <cp:lastPrinted>2006-02-05T18:45:57Z</cp:lastPrinted>
  <dcterms:created xsi:type="dcterms:W3CDTF">1998-05-06T09:05:58Z</dcterms:created>
  <dcterms:modified xsi:type="dcterms:W3CDTF">2009-05-18T15:50:19Z</dcterms:modified>
</cp:coreProperties>
</file>